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10035" activeTab="2"/>
  </bookViews>
  <sheets>
    <sheet name="мандатная" sheetId="2" r:id="rId1"/>
    <sheet name="прот_эт1" sheetId="6" r:id="rId2"/>
    <sheet name="прот_эт2" sheetId="5" r:id="rId3"/>
    <sheet name="прот_итог" sheetId="9" r:id="rId4"/>
    <sheet name="рейтинг" sheetId="7" r:id="rId5"/>
  </sheets>
  <definedNames>
    <definedName name="_xlnm._FilterDatabase" localSheetId="1" hidden="1">прот_эт1!$L$1:$L$4</definedName>
  </definedNames>
  <calcPr calcId="145621"/>
</workbook>
</file>

<file path=xl/calcChain.xml><?xml version="1.0" encoding="utf-8"?>
<calcChain xmlns="http://schemas.openxmlformats.org/spreadsheetml/2006/main">
  <c r="J14" i="5" l="1"/>
  <c r="N14" i="5"/>
  <c r="J45" i="5"/>
  <c r="N45" i="5"/>
  <c r="J7" i="5"/>
  <c r="N7" i="5"/>
  <c r="J21" i="5"/>
  <c r="N21" i="5"/>
  <c r="J29" i="5"/>
  <c r="N29" i="5"/>
  <c r="J39" i="5"/>
  <c r="N39" i="5"/>
  <c r="J35" i="5"/>
  <c r="N35" i="5"/>
  <c r="M17" i="6"/>
  <c r="O17" i="6"/>
  <c r="M19" i="6"/>
  <c r="O19" i="6"/>
  <c r="I9" i="6"/>
  <c r="L9" i="6"/>
  <c r="O9" i="6"/>
  <c r="I13" i="6"/>
  <c r="I17" i="6"/>
  <c r="I7" i="6"/>
  <c r="L7" i="6"/>
  <c r="O7" i="6"/>
  <c r="I11" i="6"/>
  <c r="L11" i="6"/>
  <c r="O11" i="6"/>
  <c r="I19" i="6"/>
  <c r="I15" i="6"/>
  <c r="L15" i="6"/>
  <c r="O15" i="6"/>
  <c r="L13" i="6"/>
  <c r="O13" i="6"/>
</calcChain>
</file>

<file path=xl/sharedStrings.xml><?xml version="1.0" encoding="utf-8"?>
<sst xmlns="http://schemas.openxmlformats.org/spreadsheetml/2006/main" count="383" uniqueCount="141">
  <si>
    <t>S, м</t>
  </si>
  <si>
    <t>Команда</t>
  </si>
  <si>
    <t>№ п/п</t>
  </si>
  <si>
    <t>ПРОТОКОЛ</t>
  </si>
  <si>
    <t xml:space="preserve">Команда  </t>
  </si>
  <si>
    <t>Допуск</t>
  </si>
  <si>
    <t>медсп.</t>
  </si>
  <si>
    <t>Маршрут</t>
  </si>
  <si>
    <t>Т, сек</t>
  </si>
  <si>
    <t>+</t>
  </si>
  <si>
    <t>МС</t>
  </si>
  <si>
    <t>КМС</t>
  </si>
  <si>
    <t>МСМК</t>
  </si>
  <si>
    <t>уч.карта</t>
  </si>
  <si>
    <t>страх-ка</t>
  </si>
  <si>
    <t>Перевалов М.В.</t>
  </si>
  <si>
    <t>№ старт</t>
  </si>
  <si>
    <t>Рошко В.І.</t>
  </si>
  <si>
    <t>Литовченко О.П.</t>
  </si>
  <si>
    <t>ВО ФАіС</t>
  </si>
  <si>
    <t>Сумська ФАіС</t>
  </si>
  <si>
    <t>Венславовський В.О.</t>
  </si>
  <si>
    <t>Мирончак М.В.</t>
  </si>
  <si>
    <t>Одесса-1</t>
  </si>
  <si>
    <t>Шельбах О.О.</t>
  </si>
  <si>
    <t>Одесса-2</t>
  </si>
  <si>
    <t>Клебанський В.М.</t>
  </si>
  <si>
    <t>Крамаренко О.Р.</t>
  </si>
  <si>
    <t>Полтавська область</t>
  </si>
  <si>
    <t>Загірняк М.В.</t>
  </si>
  <si>
    <t>Пугачов С.О.</t>
  </si>
  <si>
    <t>ФАіС Київа</t>
  </si>
  <si>
    <t>Ясинська Г.Л.</t>
  </si>
  <si>
    <t>Єгорова О.В.</t>
  </si>
  <si>
    <t>Флореа Калин</t>
  </si>
  <si>
    <t xml:space="preserve">Пеун Алекс </t>
  </si>
  <si>
    <t>Румунія</t>
  </si>
  <si>
    <t>C. 1.0</t>
  </si>
  <si>
    <t>R2=C*(Tв/T)(S1+S2)/2S-F</t>
  </si>
  <si>
    <t>м.Буштені, Румунія ( 15-23 жовтня 2014р.)</t>
  </si>
  <si>
    <t>этап 1 "Школа"</t>
  </si>
  <si>
    <t>Верба О.А.</t>
  </si>
  <si>
    <t>Копейка Г.В.</t>
  </si>
  <si>
    <t>R</t>
  </si>
  <si>
    <t>верх R1=C*Тв/Т-F</t>
  </si>
  <si>
    <t>S1/S2 м</t>
  </si>
  <si>
    <t>Вінницька ФАіС</t>
  </si>
  <si>
    <t>Альпклуб Румунії</t>
  </si>
  <si>
    <t>Полтавська ФАіС</t>
  </si>
  <si>
    <t>Одеса-1</t>
  </si>
  <si>
    <t>Одеса-2</t>
  </si>
  <si>
    <t>№</t>
  </si>
  <si>
    <t>Стена</t>
  </si>
  <si>
    <t>Кат. сл.</t>
  </si>
  <si>
    <t>Укр.(ор)</t>
  </si>
  <si>
    <t>перепад</t>
  </si>
  <si>
    <t>рейтинг</t>
  </si>
  <si>
    <t>время</t>
  </si>
  <si>
    <t>примечания</t>
  </si>
  <si>
    <t>Peretele Vulturilor</t>
  </si>
  <si>
    <t>5Б</t>
  </si>
  <si>
    <t>5-6 часов</t>
  </si>
  <si>
    <t>5А</t>
  </si>
  <si>
    <t>4-5 часов</t>
  </si>
  <si>
    <t>Fluturele de Piatra </t>
  </si>
  <si>
    <t>Мult Dorita </t>
  </si>
  <si>
    <t>4-6 часов</t>
  </si>
  <si>
    <t>Traseul Policandrului </t>
  </si>
  <si>
    <t> Peretele Vaii Albe - Circul 1</t>
  </si>
  <si>
    <t>Fisura Albastra varianta directa </t>
  </si>
  <si>
    <t>6А</t>
  </si>
  <si>
    <t>8-10 часов</t>
  </si>
  <si>
    <t>Совпадают  нижние 8 веревок с № 7</t>
  </si>
  <si>
    <t>Fisura Albastra varianta mosului </t>
  </si>
  <si>
    <t>6-7 часов</t>
  </si>
  <si>
    <t>Совпадают  нижние 8 веревок с № 6</t>
  </si>
  <si>
    <t>Peretele Vaii Albe - Circul 1</t>
  </si>
  <si>
    <t>Diedrul Pupezei </t>
  </si>
  <si>
    <t>Совпадают нижние веревки с маршрутами 6 и 7 одновременное  движение команд возможно и безопасно</t>
  </si>
  <si>
    <t>Traseul Lespezilor </t>
  </si>
  <si>
    <t>Traseul Sperantelor </t>
  </si>
  <si>
    <t>10-12 часов</t>
  </si>
  <si>
    <t>Peretele Vaii Albe - Circul 2</t>
  </si>
  <si>
    <t>Fisura Rosie </t>
  </si>
  <si>
    <t>3-4 часов</t>
  </si>
  <si>
    <t>Zub</t>
  </si>
  <si>
    <t>Herman Bul</t>
  </si>
  <si>
    <t>Fisura Insorita</t>
  </si>
  <si>
    <t>Suzana</t>
  </si>
  <si>
    <t>Traseul Innominata </t>
  </si>
  <si>
    <t>Fisura Suspendata </t>
  </si>
  <si>
    <t>Рейтинг маршрутов Чемпионата Украины 2014, класс «малые горы» (Румыния, Буштени,  г.Коштила)</t>
  </si>
  <si>
    <t>Дата</t>
  </si>
  <si>
    <t>10.Peretele Vaii Albe - Circul 1, Diedrul Pupezei </t>
  </si>
  <si>
    <t>22. Zub, Suzana</t>
  </si>
  <si>
    <t>01. Peretele Vulturilor, Traseul Innominata </t>
  </si>
  <si>
    <t>20. Zub, Herman Bul</t>
  </si>
  <si>
    <t>11. Peretele Vaii Albe - Circul 1, Traseul Lespezilor </t>
  </si>
  <si>
    <t>03. Peretele Vulturilor, Fluturele de Piatra </t>
  </si>
  <si>
    <t>05. Peretele Vulturilor, Traseul Policandrului </t>
  </si>
  <si>
    <t>21. Zub, Fisura Insorita</t>
  </si>
  <si>
    <t>03.Peretele Vulturilor, Fluturele de Piatra </t>
  </si>
  <si>
    <t>04.Peretele Vulturilor, Мult Dorita </t>
  </si>
  <si>
    <t>05.Peretele Vulturilor, Traseul Policandrului </t>
  </si>
  <si>
    <t>02.Peretele Vulturilor, Fisura Suspendata </t>
  </si>
  <si>
    <t>Чемпіонату України з альпінізму</t>
  </si>
  <si>
    <t>Учасники</t>
  </si>
  <si>
    <t>Рік народж.</t>
  </si>
  <si>
    <t>Спорт. розр.</t>
  </si>
  <si>
    <t>Документи</t>
  </si>
  <si>
    <t>Адреса, телефон</t>
  </si>
  <si>
    <t>Примітки</t>
  </si>
  <si>
    <t>12</t>
  </si>
  <si>
    <t>поза конкурсом</t>
  </si>
  <si>
    <t>заява</t>
  </si>
  <si>
    <t>клас.білет</t>
  </si>
  <si>
    <t xml:space="preserve">Головний суддя </t>
  </si>
  <si>
    <t>Головний секретар</t>
  </si>
  <si>
    <t>Учасник (ФИО)</t>
  </si>
  <si>
    <t>Т, хв.</t>
  </si>
  <si>
    <t>Т, хв/с</t>
  </si>
  <si>
    <t>Тв, хв.</t>
  </si>
  <si>
    <t>F, штраф. балы</t>
  </si>
  <si>
    <t>генд. коеф.</t>
  </si>
  <si>
    <t>Місце, школа</t>
  </si>
  <si>
    <t>этап 2 "Сходження"</t>
  </si>
  <si>
    <t>Категорія</t>
  </si>
  <si>
    <t>Рейтинг (P), бали</t>
  </si>
  <si>
    <t>довжина (L)</t>
  </si>
  <si>
    <t>Штрафи (Ш)</t>
  </si>
  <si>
    <t>Сума балів    2 этап</t>
  </si>
  <si>
    <t>Місце    (2 этап)</t>
  </si>
  <si>
    <t>Сума балів загальна</t>
  </si>
  <si>
    <t>Сума балів загальн</t>
  </si>
  <si>
    <t>Сума балів    1 этап</t>
  </si>
  <si>
    <t>Місце загальн</t>
  </si>
  <si>
    <t>Сума балів           1 этап</t>
  </si>
  <si>
    <t>Місце загальне</t>
  </si>
  <si>
    <t>ЗАГАЛЬНИЙ ПРОТОКОЛ</t>
  </si>
  <si>
    <t xml:space="preserve">   Верба О.А.</t>
  </si>
  <si>
    <t xml:space="preserve">   Копейка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</si>
</sst>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shrinkToFi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" fontId="0" fillId="0" borderId="1" xfId="0" applyNumberFormat="1" applyBorder="1" applyAlignment="1">
      <alignment wrapText="1"/>
    </xf>
    <xf numFmtId="0" fontId="9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ont="1"/>
    <xf numFmtId="164" fontId="0" fillId="0" borderId="5" xfId="0" applyNumberFormat="1" applyFill="1" applyBorder="1" applyAlignment="1">
      <alignment horizontal="center"/>
    </xf>
    <xf numFmtId="16" fontId="0" fillId="0" borderId="5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49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/>
    <xf numFmtId="49" fontId="0" fillId="0" borderId="7" xfId="0" applyNumberFormat="1" applyBorder="1" applyAlignment="1"/>
    <xf numFmtId="2" fontId="0" fillId="0" borderId="0" xfId="0" applyNumberFormat="1"/>
    <xf numFmtId="0" fontId="4" fillId="0" borderId="0" xfId="0" applyFont="1" applyBorder="1" applyAlignment="1"/>
    <xf numFmtId="0" fontId="4" fillId="0" borderId="0" xfId="0" applyFont="1" applyAlignment="1"/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wrapText="1"/>
    </xf>
    <xf numFmtId="164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16" fontId="0" fillId="0" borderId="2" xfId="0" applyNumberFormat="1" applyBorder="1" applyAlignment="1">
      <alignment wrapText="1"/>
    </xf>
    <xf numFmtId="164" fontId="0" fillId="0" borderId="21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29" xfId="0" applyBorder="1"/>
    <xf numFmtId="16" fontId="0" fillId="0" borderId="30" xfId="0" applyNumberFormat="1" applyBorder="1" applyAlignment="1">
      <alignment wrapText="1"/>
    </xf>
    <xf numFmtId="0" fontId="0" fillId="0" borderId="30" xfId="0" applyBorder="1" applyAlignment="1">
      <alignment wrapText="1"/>
    </xf>
    <xf numFmtId="164" fontId="0" fillId="0" borderId="31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2" fontId="0" fillId="2" borderId="30" xfId="0" applyNumberFormat="1" applyFill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16" fontId="0" fillId="0" borderId="16" xfId="0" applyNumberFormat="1" applyBorder="1" applyAlignment="1">
      <alignment wrapText="1"/>
    </xf>
    <xf numFmtId="16" fontId="0" fillId="0" borderId="6" xfId="0" applyNumberFormat="1" applyBorder="1" applyAlignment="1">
      <alignment wrapText="1"/>
    </xf>
    <xf numFmtId="0" fontId="0" fillId="0" borderId="4" xfId="0" applyFont="1" applyBorder="1"/>
    <xf numFmtId="16" fontId="0" fillId="0" borderId="1" xfId="0" applyNumberFormat="1" applyFont="1" applyBorder="1" applyAlignment="1">
      <alignment wrapText="1"/>
    </xf>
    <xf numFmtId="164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0" fillId="0" borderId="5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 applyAlignment="1">
      <alignment wrapText="1"/>
    </xf>
    <xf numFmtId="164" fontId="0" fillId="0" borderId="17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16" xfId="0" applyNumberFormat="1" applyFont="1" applyFill="1" applyBorder="1" applyAlignment="1">
      <alignment horizontal="center"/>
    </xf>
    <xf numFmtId="0" fontId="0" fillId="0" borderId="29" xfId="0" applyFont="1" applyBorder="1"/>
    <xf numFmtId="16" fontId="0" fillId="0" borderId="30" xfId="0" applyNumberFormat="1" applyFont="1" applyBorder="1" applyAlignment="1">
      <alignment wrapText="1"/>
    </xf>
    <xf numFmtId="0" fontId="0" fillId="0" borderId="30" xfId="0" applyFont="1" applyBorder="1" applyAlignment="1">
      <alignment wrapText="1"/>
    </xf>
    <xf numFmtId="164" fontId="0" fillId="0" borderId="31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2" fontId="0" fillId="2" borderId="3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35" xfId="0" applyFont="1" applyBorder="1" applyAlignment="1"/>
    <xf numFmtId="0" fontId="4" fillId="0" borderId="8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shrinkToFit="1"/>
    </xf>
    <xf numFmtId="0" fontId="0" fillId="0" borderId="2" xfId="0" applyBorder="1" applyAlignment="1">
      <alignment shrinkToFit="1"/>
    </xf>
    <xf numFmtId="0" fontId="3" fillId="0" borderId="1" xfId="0" applyFont="1" applyBorder="1" applyAlignment="1">
      <alignment wrapText="1"/>
    </xf>
    <xf numFmtId="0" fontId="0" fillId="0" borderId="6" xfId="0" applyBorder="1" applyAlignment="1"/>
    <xf numFmtId="0" fontId="0" fillId="0" borderId="2" xfId="0" applyBorder="1" applyAlignment="1"/>
    <xf numFmtId="0" fontId="0" fillId="0" borderId="0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164" fontId="0" fillId="0" borderId="6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2" fontId="0" fillId="2" borderId="6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33" xfId="0" applyNumberForma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33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 wrapText="1"/>
    </xf>
    <xf numFmtId="2" fontId="0" fillId="0" borderId="19" xfId="0" applyNumberFormat="1" applyFont="1" applyBorder="1" applyAlignment="1">
      <alignment horizontal="center" vertical="center" wrapText="1"/>
    </xf>
    <xf numFmtId="2" fontId="0" fillId="0" borderId="29" xfId="0" applyNumberFormat="1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topLeftCell="A2" workbookViewId="0">
      <selection activeCell="A39" sqref="A39:IV41"/>
    </sheetView>
  </sheetViews>
  <sheetFormatPr defaultRowHeight="12.75" x14ac:dyDescent="0.2"/>
  <cols>
    <col min="1" max="1" width="1.85546875" customWidth="1"/>
    <col min="2" max="2" width="3.7109375" customWidth="1"/>
    <col min="3" max="3" width="13.5703125" customWidth="1"/>
    <col min="4" max="4" width="19.140625" customWidth="1"/>
    <col min="5" max="5" width="10" customWidth="1"/>
    <col min="6" max="6" width="7.42578125" customWidth="1"/>
    <col min="7" max="7" width="8.28515625" customWidth="1"/>
    <col min="8" max="8" width="6.5703125" customWidth="1"/>
    <col min="9" max="9" width="7" customWidth="1"/>
    <col min="10" max="10" width="9.5703125" customWidth="1"/>
    <col min="12" max="12" width="7.7109375" customWidth="1"/>
    <col min="13" max="13" width="11" customWidth="1"/>
    <col min="14" max="14" width="16.28515625" customWidth="1"/>
  </cols>
  <sheetData>
    <row r="2" spans="1:14" s="25" customFormat="1" ht="15.75" x14ac:dyDescent="0.25">
      <c r="A2" s="97" t="s">
        <v>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4" s="29" customFormat="1" x14ac:dyDescent="0.2">
      <c r="A3" s="98" t="s">
        <v>105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4" s="29" customFormat="1" x14ac:dyDescent="0.2">
      <c r="A4" s="98" t="s">
        <v>39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4" s="29" customFormat="1" x14ac:dyDescent="0.2">
      <c r="A5" s="111" t="s">
        <v>40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4" s="11" customFormat="1" ht="38.25" x14ac:dyDescent="0.2">
      <c r="B6" s="43" t="s">
        <v>2</v>
      </c>
      <c r="C6" s="44" t="s">
        <v>4</v>
      </c>
      <c r="D6" s="44" t="s">
        <v>106</v>
      </c>
      <c r="E6" s="43" t="s">
        <v>107</v>
      </c>
      <c r="F6" s="43" t="s">
        <v>108</v>
      </c>
      <c r="G6" s="44" t="s">
        <v>5</v>
      </c>
      <c r="H6" s="94" t="s">
        <v>109</v>
      </c>
      <c r="I6" s="95"/>
      <c r="J6" s="95"/>
      <c r="K6" s="95"/>
      <c r="L6" s="96"/>
      <c r="M6" s="43" t="s">
        <v>110</v>
      </c>
      <c r="N6" s="44" t="s">
        <v>111</v>
      </c>
    </row>
    <row r="7" spans="1:14" x14ac:dyDescent="0.2">
      <c r="B7" s="4"/>
      <c r="C7" s="4"/>
      <c r="D7" s="4"/>
      <c r="E7" s="4"/>
      <c r="F7" s="4"/>
      <c r="G7" s="4"/>
      <c r="H7" s="4" t="s">
        <v>114</v>
      </c>
      <c r="I7" s="4" t="s">
        <v>6</v>
      </c>
      <c r="J7" s="8" t="s">
        <v>115</v>
      </c>
      <c r="K7" s="8" t="s">
        <v>13</v>
      </c>
      <c r="L7" s="4" t="s">
        <v>14</v>
      </c>
      <c r="M7" s="33"/>
      <c r="N7" s="4"/>
    </row>
    <row r="8" spans="1:14" x14ac:dyDescent="0.2"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33" t="s">
        <v>112</v>
      </c>
      <c r="N8" s="4">
        <v>13</v>
      </c>
    </row>
    <row r="9" spans="1:14" x14ac:dyDescent="0.2">
      <c r="B9" s="99">
        <v>1</v>
      </c>
      <c r="C9" s="103" t="s">
        <v>36</v>
      </c>
      <c r="D9" s="2" t="s">
        <v>35</v>
      </c>
      <c r="E9" s="2"/>
      <c r="F9" s="10"/>
      <c r="G9" s="10"/>
      <c r="H9" s="10"/>
      <c r="I9" s="10"/>
      <c r="J9" s="10"/>
      <c r="K9" s="10"/>
      <c r="L9" s="10"/>
      <c r="M9" s="36"/>
      <c r="N9" s="5" t="s">
        <v>113</v>
      </c>
    </row>
    <row r="10" spans="1:14" x14ac:dyDescent="0.2">
      <c r="B10" s="100"/>
      <c r="C10" s="104"/>
      <c r="D10" s="2" t="s">
        <v>34</v>
      </c>
      <c r="E10" s="2"/>
      <c r="F10" s="10"/>
      <c r="G10" s="10"/>
      <c r="H10" s="10"/>
      <c r="I10" s="10"/>
      <c r="J10" s="10"/>
      <c r="K10" s="10"/>
      <c r="L10" s="10"/>
      <c r="M10" s="36"/>
      <c r="N10" s="5" t="s">
        <v>113</v>
      </c>
    </row>
    <row r="11" spans="1:14" x14ac:dyDescent="0.2">
      <c r="B11" s="99">
        <v>2</v>
      </c>
      <c r="C11" s="101" t="s">
        <v>23</v>
      </c>
      <c r="D11" s="2" t="s">
        <v>15</v>
      </c>
      <c r="E11" s="16">
        <v>27904</v>
      </c>
      <c r="F11" s="10" t="s">
        <v>12</v>
      </c>
      <c r="G11" s="10" t="s">
        <v>9</v>
      </c>
      <c r="H11" s="10" t="s">
        <v>9</v>
      </c>
      <c r="I11" s="10" t="s">
        <v>9</v>
      </c>
      <c r="J11" s="10" t="s">
        <v>9</v>
      </c>
      <c r="K11" s="10" t="s">
        <v>9</v>
      </c>
      <c r="L11" s="10" t="s">
        <v>9</v>
      </c>
      <c r="M11" s="36"/>
      <c r="N11" s="5"/>
    </row>
    <row r="12" spans="1:14" x14ac:dyDescent="0.2">
      <c r="B12" s="100"/>
      <c r="C12" s="102"/>
      <c r="D12" s="2" t="s">
        <v>24</v>
      </c>
      <c r="E12" s="16">
        <v>29562</v>
      </c>
      <c r="F12" s="10">
        <v>1</v>
      </c>
      <c r="G12" s="10" t="s">
        <v>9</v>
      </c>
      <c r="H12" s="10" t="s">
        <v>9</v>
      </c>
      <c r="I12" s="10" t="s">
        <v>9</v>
      </c>
      <c r="J12" s="10" t="s">
        <v>9</v>
      </c>
      <c r="K12" s="10" t="s">
        <v>9</v>
      </c>
      <c r="L12" s="10" t="s">
        <v>9</v>
      </c>
      <c r="M12" s="36"/>
      <c r="N12" s="5"/>
    </row>
    <row r="13" spans="1:14" x14ac:dyDescent="0.2">
      <c r="B13" s="99">
        <v>3</v>
      </c>
      <c r="C13" s="101" t="s">
        <v>20</v>
      </c>
      <c r="D13" s="2" t="s">
        <v>17</v>
      </c>
      <c r="E13" s="16">
        <v>30450</v>
      </c>
      <c r="F13" s="10" t="s">
        <v>12</v>
      </c>
      <c r="G13" s="10" t="s">
        <v>9</v>
      </c>
      <c r="H13" s="10" t="s">
        <v>9</v>
      </c>
      <c r="I13" s="10" t="s">
        <v>9</v>
      </c>
      <c r="J13" s="10" t="s">
        <v>9</v>
      </c>
      <c r="K13" s="10" t="s">
        <v>9</v>
      </c>
      <c r="L13" s="10" t="s">
        <v>9</v>
      </c>
      <c r="M13" s="36"/>
      <c r="N13" s="5"/>
    </row>
    <row r="14" spans="1:14" x14ac:dyDescent="0.2">
      <c r="B14" s="100"/>
      <c r="C14" s="102"/>
      <c r="D14" s="2" t="s">
        <v>18</v>
      </c>
      <c r="E14" s="16">
        <v>31800</v>
      </c>
      <c r="F14" s="10" t="s">
        <v>10</v>
      </c>
      <c r="G14" s="10" t="s">
        <v>9</v>
      </c>
      <c r="H14" s="10" t="s">
        <v>9</v>
      </c>
      <c r="I14" s="10" t="s">
        <v>9</v>
      </c>
      <c r="J14" s="10" t="s">
        <v>9</v>
      </c>
      <c r="K14" s="10" t="s">
        <v>9</v>
      </c>
      <c r="L14" s="10" t="s">
        <v>9</v>
      </c>
      <c r="M14" s="36"/>
      <c r="N14" s="5"/>
    </row>
    <row r="15" spans="1:14" x14ac:dyDescent="0.2">
      <c r="B15" s="99">
        <v>4</v>
      </c>
      <c r="C15" s="101" t="s">
        <v>25</v>
      </c>
      <c r="D15" s="2" t="s">
        <v>26</v>
      </c>
      <c r="E15" s="16">
        <v>30408</v>
      </c>
      <c r="F15" s="10" t="s">
        <v>10</v>
      </c>
      <c r="G15" s="10" t="s">
        <v>9</v>
      </c>
      <c r="H15" s="10" t="s">
        <v>9</v>
      </c>
      <c r="I15" s="10" t="s">
        <v>9</v>
      </c>
      <c r="J15" s="10" t="s">
        <v>9</v>
      </c>
      <c r="K15" s="10" t="s">
        <v>9</v>
      </c>
      <c r="L15" s="10" t="s">
        <v>9</v>
      </c>
      <c r="M15" s="36"/>
      <c r="N15" s="5"/>
    </row>
    <row r="16" spans="1:14" x14ac:dyDescent="0.2">
      <c r="B16" s="100"/>
      <c r="C16" s="102"/>
      <c r="D16" s="2" t="s">
        <v>27</v>
      </c>
      <c r="E16" s="16">
        <v>33340</v>
      </c>
      <c r="F16" s="10">
        <v>1</v>
      </c>
      <c r="G16" s="10" t="s">
        <v>9</v>
      </c>
      <c r="H16" s="10" t="s">
        <v>9</v>
      </c>
      <c r="I16" s="10" t="s">
        <v>9</v>
      </c>
      <c r="J16" s="10" t="s">
        <v>9</v>
      </c>
      <c r="K16" s="10" t="s">
        <v>9</v>
      </c>
      <c r="L16" s="10" t="s">
        <v>9</v>
      </c>
      <c r="M16" s="36"/>
      <c r="N16" s="5"/>
    </row>
    <row r="17" spans="2:14" x14ac:dyDescent="0.2">
      <c r="B17" s="99">
        <v>5</v>
      </c>
      <c r="C17" s="101" t="s">
        <v>28</v>
      </c>
      <c r="D17" s="2" t="s">
        <v>29</v>
      </c>
      <c r="E17" s="16">
        <v>17435</v>
      </c>
      <c r="F17" s="10" t="s">
        <v>10</v>
      </c>
      <c r="G17" s="10" t="s">
        <v>9</v>
      </c>
      <c r="H17" s="10" t="s">
        <v>9</v>
      </c>
      <c r="I17" s="10" t="s">
        <v>9</v>
      </c>
      <c r="J17" s="10" t="s">
        <v>9</v>
      </c>
      <c r="K17" s="10" t="s">
        <v>9</v>
      </c>
      <c r="L17" s="10" t="s">
        <v>9</v>
      </c>
      <c r="M17" s="36"/>
      <c r="N17" s="5"/>
    </row>
    <row r="18" spans="2:14" x14ac:dyDescent="0.2">
      <c r="B18" s="100"/>
      <c r="C18" s="102"/>
      <c r="D18" s="2" t="s">
        <v>30</v>
      </c>
      <c r="E18" s="16">
        <v>23072</v>
      </c>
      <c r="F18" s="10" t="s">
        <v>10</v>
      </c>
      <c r="G18" s="10" t="s">
        <v>9</v>
      </c>
      <c r="H18" s="10" t="s">
        <v>9</v>
      </c>
      <c r="I18" s="10" t="s">
        <v>9</v>
      </c>
      <c r="J18" s="10" t="s">
        <v>9</v>
      </c>
      <c r="K18" s="10" t="s">
        <v>9</v>
      </c>
      <c r="L18" s="10" t="s">
        <v>9</v>
      </c>
      <c r="M18" s="36"/>
      <c r="N18" s="5"/>
    </row>
    <row r="19" spans="2:14" x14ac:dyDescent="0.2">
      <c r="B19" s="99">
        <v>6</v>
      </c>
      <c r="C19" s="105" t="s">
        <v>31</v>
      </c>
      <c r="D19" s="2" t="s">
        <v>32</v>
      </c>
      <c r="E19" s="16">
        <v>29598</v>
      </c>
      <c r="F19" s="10" t="s">
        <v>10</v>
      </c>
      <c r="G19" s="10" t="s">
        <v>9</v>
      </c>
      <c r="H19" s="10" t="s">
        <v>9</v>
      </c>
      <c r="I19" s="10" t="s">
        <v>9</v>
      </c>
      <c r="J19" s="10" t="s">
        <v>9</v>
      </c>
      <c r="K19" s="10" t="s">
        <v>9</v>
      </c>
      <c r="L19" s="10" t="s">
        <v>9</v>
      </c>
      <c r="M19" s="36"/>
      <c r="N19" s="5"/>
    </row>
    <row r="20" spans="2:14" x14ac:dyDescent="0.2">
      <c r="B20" s="100"/>
      <c r="C20" s="105"/>
      <c r="D20" s="2" t="s">
        <v>33</v>
      </c>
      <c r="E20" s="16">
        <v>31688</v>
      </c>
      <c r="F20" s="10">
        <v>1</v>
      </c>
      <c r="G20" s="10" t="s">
        <v>9</v>
      </c>
      <c r="H20" s="10" t="s">
        <v>9</v>
      </c>
      <c r="I20" s="10" t="s">
        <v>9</v>
      </c>
      <c r="J20" s="10" t="s">
        <v>9</v>
      </c>
      <c r="K20" s="10" t="s">
        <v>9</v>
      </c>
      <c r="L20" s="10" t="s">
        <v>9</v>
      </c>
      <c r="M20" s="36"/>
      <c r="N20" s="5"/>
    </row>
    <row r="21" spans="2:14" x14ac:dyDescent="0.2">
      <c r="B21" s="99">
        <v>7</v>
      </c>
      <c r="C21" s="101" t="s">
        <v>19</v>
      </c>
      <c r="D21" s="2" t="s">
        <v>21</v>
      </c>
      <c r="E21" s="16">
        <v>29079</v>
      </c>
      <c r="F21" s="10" t="s">
        <v>12</v>
      </c>
      <c r="G21" s="10" t="s">
        <v>9</v>
      </c>
      <c r="H21" s="10" t="s">
        <v>9</v>
      </c>
      <c r="I21" s="10" t="s">
        <v>9</v>
      </c>
      <c r="J21" s="10" t="s">
        <v>9</v>
      </c>
      <c r="K21" s="10" t="s">
        <v>9</v>
      </c>
      <c r="L21" s="10" t="s">
        <v>9</v>
      </c>
      <c r="M21" s="36"/>
      <c r="N21" s="5"/>
    </row>
    <row r="22" spans="2:14" x14ac:dyDescent="0.2">
      <c r="B22" s="100"/>
      <c r="C22" s="102"/>
      <c r="D22" s="2" t="s">
        <v>22</v>
      </c>
      <c r="E22" s="16">
        <v>27945</v>
      </c>
      <c r="F22" s="10" t="s">
        <v>11</v>
      </c>
      <c r="G22" s="10" t="s">
        <v>9</v>
      </c>
      <c r="H22" s="10" t="s">
        <v>9</v>
      </c>
      <c r="I22" s="10" t="s">
        <v>9</v>
      </c>
      <c r="J22" s="10" t="s">
        <v>9</v>
      </c>
      <c r="K22" s="10" t="s">
        <v>9</v>
      </c>
      <c r="L22" s="10" t="s">
        <v>9</v>
      </c>
      <c r="M22" s="36"/>
      <c r="N22" s="5"/>
    </row>
    <row r="23" spans="2:14" ht="12.75" hidden="1" customHeight="1" x14ac:dyDescent="0.2">
      <c r="B23" s="106">
        <v>8</v>
      </c>
      <c r="C23" s="108"/>
      <c r="D23" s="2"/>
      <c r="E23" s="2"/>
      <c r="F23" s="5"/>
      <c r="G23" s="5"/>
      <c r="H23" s="5"/>
      <c r="I23" s="5"/>
      <c r="J23" s="5"/>
      <c r="K23" s="5"/>
      <c r="L23" s="5"/>
      <c r="M23" s="37"/>
      <c r="N23" s="5"/>
    </row>
    <row r="24" spans="2:14" ht="12.75" hidden="1" customHeight="1" x14ac:dyDescent="0.2">
      <c r="B24" s="107"/>
      <c r="C24" s="102"/>
      <c r="D24" s="2"/>
      <c r="E24" s="2"/>
      <c r="F24" s="5"/>
      <c r="G24" s="5"/>
      <c r="H24" s="5"/>
      <c r="I24" s="5"/>
      <c r="J24" s="5"/>
      <c r="K24" s="5"/>
      <c r="L24" s="5"/>
      <c r="M24" s="37"/>
      <c r="N24" s="5"/>
    </row>
    <row r="25" spans="2:14" ht="12.75" hidden="1" customHeight="1" x14ac:dyDescent="0.2">
      <c r="B25" s="109">
        <v>9</v>
      </c>
      <c r="C25" s="101"/>
      <c r="D25" s="2"/>
      <c r="E25" s="2"/>
      <c r="F25" s="5"/>
      <c r="G25" s="5"/>
      <c r="H25" s="5"/>
      <c r="I25" s="5"/>
      <c r="J25" s="5"/>
      <c r="K25" s="5"/>
      <c r="L25" s="5"/>
      <c r="M25" s="37"/>
      <c r="N25" s="5"/>
    </row>
    <row r="26" spans="2:14" ht="12.75" hidden="1" customHeight="1" x14ac:dyDescent="0.2">
      <c r="B26" s="110"/>
      <c r="C26" s="102"/>
      <c r="D26" s="2"/>
      <c r="E26" s="2"/>
      <c r="F26" s="5"/>
      <c r="G26" s="5"/>
      <c r="H26" s="5"/>
      <c r="I26" s="5"/>
      <c r="J26" s="5"/>
      <c r="K26" s="5"/>
      <c r="L26" s="5"/>
      <c r="M26" s="37"/>
      <c r="N26" s="5"/>
    </row>
    <row r="27" spans="2:14" ht="12.75" hidden="1" customHeight="1" x14ac:dyDescent="0.2">
      <c r="B27" s="109">
        <v>10</v>
      </c>
      <c r="C27" s="101"/>
      <c r="D27" s="2"/>
      <c r="E27" s="2"/>
      <c r="F27" s="5"/>
      <c r="G27" s="5"/>
      <c r="H27" s="5"/>
      <c r="I27" s="5"/>
      <c r="J27" s="5"/>
      <c r="K27" s="5"/>
      <c r="L27" s="5"/>
      <c r="M27" s="37"/>
      <c r="N27" s="5"/>
    </row>
    <row r="28" spans="2:14" ht="12.75" hidden="1" customHeight="1" x14ac:dyDescent="0.2">
      <c r="B28" s="110"/>
      <c r="C28" s="102"/>
      <c r="D28" s="2"/>
      <c r="E28" s="2"/>
      <c r="F28" s="5"/>
      <c r="G28" s="5"/>
      <c r="H28" s="5"/>
      <c r="I28" s="5"/>
      <c r="J28" s="5"/>
      <c r="K28" s="5"/>
      <c r="L28" s="5"/>
      <c r="M28" s="37"/>
      <c r="N28" s="5"/>
    </row>
    <row r="29" spans="2:14" ht="12.75" hidden="1" customHeight="1" x14ac:dyDescent="0.2">
      <c r="B29" s="109">
        <v>11</v>
      </c>
      <c r="C29" s="103"/>
      <c r="D29" s="2"/>
      <c r="E29" s="2"/>
      <c r="F29" s="5"/>
      <c r="G29" s="5"/>
      <c r="H29" s="5"/>
      <c r="I29" s="5"/>
      <c r="J29" s="5"/>
      <c r="K29" s="5"/>
      <c r="L29" s="5"/>
      <c r="M29" s="37"/>
      <c r="N29" s="5"/>
    </row>
    <row r="30" spans="2:14" ht="12.75" hidden="1" customHeight="1" x14ac:dyDescent="0.2">
      <c r="B30" s="110"/>
      <c r="C30" s="104"/>
      <c r="D30" s="2"/>
      <c r="E30" s="2"/>
      <c r="F30" s="5"/>
      <c r="G30" s="5"/>
      <c r="H30" s="5"/>
      <c r="I30" s="5"/>
      <c r="J30" s="5"/>
      <c r="K30" s="5"/>
      <c r="L30" s="5"/>
      <c r="M30" s="37"/>
      <c r="N30" s="5"/>
    </row>
    <row r="31" spans="2:14" ht="12.75" hidden="1" customHeight="1" x14ac:dyDescent="0.2">
      <c r="B31" s="109">
        <v>12</v>
      </c>
      <c r="C31" s="112"/>
      <c r="D31" s="5"/>
      <c r="E31" s="2"/>
      <c r="F31" s="5"/>
      <c r="G31" s="5"/>
      <c r="H31" s="5"/>
      <c r="I31" s="5"/>
      <c r="J31" s="5"/>
      <c r="K31" s="5"/>
      <c r="L31" s="5"/>
      <c r="M31" s="38"/>
      <c r="N31" s="5"/>
    </row>
    <row r="32" spans="2:14" ht="12.75" hidden="1" customHeight="1" x14ac:dyDescent="0.2">
      <c r="B32" s="110"/>
      <c r="C32" s="104"/>
      <c r="D32" s="5"/>
      <c r="E32" s="2"/>
      <c r="F32" s="5"/>
      <c r="G32" s="5"/>
      <c r="H32" s="5"/>
      <c r="I32" s="5"/>
      <c r="J32" s="5"/>
      <c r="K32" s="5"/>
      <c r="L32" s="5"/>
      <c r="M32" s="38"/>
      <c r="N32" s="5"/>
    </row>
    <row r="33" spans="2:14" ht="12.75" hidden="1" customHeight="1" x14ac:dyDescent="0.2">
      <c r="B33" s="109">
        <v>13</v>
      </c>
      <c r="C33" s="108"/>
      <c r="D33" s="5"/>
      <c r="E33" s="2"/>
      <c r="F33" s="5"/>
      <c r="G33" s="5"/>
      <c r="H33" s="5"/>
      <c r="I33" s="5"/>
      <c r="J33" s="5"/>
      <c r="K33" s="5"/>
      <c r="L33" s="5"/>
      <c r="M33" s="37"/>
      <c r="N33" s="5"/>
    </row>
    <row r="34" spans="2:14" ht="12.75" hidden="1" customHeight="1" x14ac:dyDescent="0.2">
      <c r="B34" s="110"/>
      <c r="C34" s="102"/>
      <c r="D34" s="5"/>
      <c r="E34" s="2"/>
      <c r="F34" s="5"/>
      <c r="G34" s="5"/>
      <c r="H34" s="5"/>
      <c r="I34" s="5"/>
      <c r="J34" s="5"/>
      <c r="K34" s="5"/>
      <c r="L34" s="5"/>
      <c r="M34" s="37"/>
      <c r="N34" s="5"/>
    </row>
    <row r="35" spans="2:14" ht="12.75" hidden="1" customHeight="1" x14ac:dyDescent="0.2">
      <c r="B35" s="109">
        <v>14</v>
      </c>
      <c r="C35" s="103"/>
      <c r="D35" s="2"/>
      <c r="E35" s="2"/>
      <c r="F35" s="2"/>
      <c r="G35" s="2"/>
      <c r="H35" s="2"/>
      <c r="I35" s="2"/>
      <c r="J35" s="2"/>
      <c r="K35" s="2"/>
      <c r="L35" s="2"/>
      <c r="M35" s="38"/>
      <c r="N35" s="2"/>
    </row>
    <row r="36" spans="2:14" ht="12.75" hidden="1" customHeight="1" x14ac:dyDescent="0.2">
      <c r="B36" s="110"/>
      <c r="C36" s="104"/>
      <c r="D36" s="2"/>
      <c r="E36" s="2"/>
      <c r="F36" s="2"/>
      <c r="G36" s="2"/>
      <c r="H36" s="2"/>
      <c r="I36" s="2"/>
      <c r="J36" s="2"/>
      <c r="K36" s="2"/>
      <c r="L36" s="2"/>
      <c r="M36" s="38"/>
      <c r="N36" s="2"/>
    </row>
    <row r="39" spans="2:14" s="11" customFormat="1" x14ac:dyDescent="0.2">
      <c r="B39" s="40" t="s">
        <v>116</v>
      </c>
      <c r="C39" s="40"/>
      <c r="E39" s="93"/>
      <c r="F39" s="93"/>
      <c r="G39" s="93"/>
      <c r="J39" s="93" t="s">
        <v>41</v>
      </c>
      <c r="K39" s="93"/>
      <c r="L39" s="93"/>
    </row>
    <row r="40" spans="2:14" s="11" customFormat="1" x14ac:dyDescent="0.2">
      <c r="B40" s="40"/>
      <c r="C40" s="40"/>
      <c r="E40" s="92"/>
      <c r="F40" s="92"/>
      <c r="G40" s="92"/>
      <c r="J40" s="92"/>
      <c r="K40" s="92"/>
      <c r="L40" s="92"/>
    </row>
    <row r="41" spans="2:14" s="11" customFormat="1" x14ac:dyDescent="0.2">
      <c r="B41" s="41" t="s">
        <v>117</v>
      </c>
      <c r="C41" s="41"/>
      <c r="E41" s="93"/>
      <c r="F41" s="93"/>
      <c r="G41" s="93"/>
      <c r="J41" s="93" t="s">
        <v>42</v>
      </c>
      <c r="K41" s="93"/>
      <c r="L41" s="93"/>
    </row>
  </sheetData>
  <mergeCells count="39">
    <mergeCell ref="B35:B36"/>
    <mergeCell ref="C35:C36"/>
    <mergeCell ref="B31:B32"/>
    <mergeCell ref="C31:C32"/>
    <mergeCell ref="B33:B34"/>
    <mergeCell ref="C33:C34"/>
    <mergeCell ref="B27:B28"/>
    <mergeCell ref="C27:C28"/>
    <mergeCell ref="B29:B30"/>
    <mergeCell ref="C29:C30"/>
    <mergeCell ref="A5:L5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11:B12"/>
    <mergeCell ref="C11:C12"/>
    <mergeCell ref="B9:B10"/>
    <mergeCell ref="C9:C10"/>
    <mergeCell ref="B13:B14"/>
    <mergeCell ref="C13:C14"/>
    <mergeCell ref="E40:G40"/>
    <mergeCell ref="J40:L40"/>
    <mergeCell ref="E41:G41"/>
    <mergeCell ref="J41:L41"/>
    <mergeCell ref="H6:L6"/>
    <mergeCell ref="A2:L2"/>
    <mergeCell ref="A3:L3"/>
    <mergeCell ref="A4:L4"/>
    <mergeCell ref="E39:G39"/>
    <mergeCell ref="J39:L3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A2" sqref="A2:M3"/>
    </sheetView>
  </sheetViews>
  <sheetFormatPr defaultRowHeight="12.75" x14ac:dyDescent="0.2"/>
  <cols>
    <col min="1" max="1" width="6" customWidth="1"/>
    <col min="2" max="2" width="18.85546875" customWidth="1"/>
    <col min="3" max="3" width="11.28515625" customWidth="1"/>
    <col min="4" max="4" width="4.7109375" customWidth="1"/>
    <col min="5" max="5" width="6.5703125" customWidth="1"/>
    <col min="6" max="6" width="5.85546875" customWidth="1"/>
    <col min="7" max="7" width="5" customWidth="1"/>
    <col min="8" max="8" width="4.85546875" customWidth="1"/>
    <col min="9" max="9" width="5.7109375" customWidth="1"/>
    <col min="10" max="10" width="5.85546875" customWidth="1"/>
    <col min="11" max="11" width="8.7109375" customWidth="1"/>
    <col min="12" max="12" width="9.85546875" style="1" customWidth="1"/>
    <col min="13" max="13" width="10" customWidth="1"/>
    <col min="14" max="14" width="6.85546875" customWidth="1"/>
    <col min="15" max="15" width="7.85546875" customWidth="1"/>
  </cols>
  <sheetData>
    <row r="1" spans="1:16" s="13" customFormat="1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6" s="13" customFormat="1" ht="15" x14ac:dyDescent="0.2">
      <c r="A2" s="133" t="s">
        <v>105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6" s="13" customFormat="1" ht="15" x14ac:dyDescent="0.2">
      <c r="A3" s="133" t="s">
        <v>39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6" s="13" customFormat="1" ht="15" x14ac:dyDescent="0.2">
      <c r="A4" s="134" t="s">
        <v>40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6" spans="1:16" s="14" customFormat="1" ht="51" customHeight="1" x14ac:dyDescent="0.25">
      <c r="A6" s="15" t="s">
        <v>16</v>
      </c>
      <c r="B6" s="15" t="s">
        <v>118</v>
      </c>
      <c r="C6" s="15" t="s">
        <v>1</v>
      </c>
      <c r="D6" s="15" t="s">
        <v>37</v>
      </c>
      <c r="E6" s="15" t="s">
        <v>45</v>
      </c>
      <c r="F6" s="15" t="s">
        <v>0</v>
      </c>
      <c r="G6" s="15" t="s">
        <v>119</v>
      </c>
      <c r="H6" s="15" t="s">
        <v>8</v>
      </c>
      <c r="I6" s="15" t="s">
        <v>120</v>
      </c>
      <c r="J6" s="15" t="s">
        <v>121</v>
      </c>
      <c r="K6" s="15" t="s">
        <v>122</v>
      </c>
      <c r="L6" s="15" t="s">
        <v>44</v>
      </c>
      <c r="M6" s="15" t="s">
        <v>38</v>
      </c>
      <c r="N6" s="15" t="s">
        <v>123</v>
      </c>
      <c r="O6" s="15" t="s">
        <v>43</v>
      </c>
      <c r="P6" s="15" t="s">
        <v>124</v>
      </c>
    </row>
    <row r="7" spans="1:16" ht="14.25" customHeight="1" x14ac:dyDescent="0.2">
      <c r="A7" s="117">
        <v>3</v>
      </c>
      <c r="B7" s="2" t="s">
        <v>26</v>
      </c>
      <c r="C7" s="101" t="s">
        <v>25</v>
      </c>
      <c r="D7" s="128">
        <v>2</v>
      </c>
      <c r="E7" s="9">
        <v>35</v>
      </c>
      <c r="F7" s="119">
        <v>35</v>
      </c>
      <c r="G7" s="115">
        <v>21</v>
      </c>
      <c r="H7" s="115">
        <v>45</v>
      </c>
      <c r="I7" s="119">
        <f>G7+H7/60</f>
        <v>21.75</v>
      </c>
      <c r="J7" s="123">
        <v>21.75</v>
      </c>
      <c r="K7" s="119"/>
      <c r="L7" s="119">
        <f>D7*J7/I7-K7</f>
        <v>2</v>
      </c>
      <c r="M7" s="119"/>
      <c r="N7" s="113">
        <v>1</v>
      </c>
      <c r="O7" s="125">
        <f>L7*N7</f>
        <v>2</v>
      </c>
      <c r="P7" s="127">
        <v>1</v>
      </c>
    </row>
    <row r="8" spans="1:16" ht="14.25" customHeight="1" x14ac:dyDescent="0.2">
      <c r="A8" s="118"/>
      <c r="B8" s="2" t="s">
        <v>27</v>
      </c>
      <c r="C8" s="102"/>
      <c r="D8" s="129">
        <v>1</v>
      </c>
      <c r="E8" s="9">
        <v>35</v>
      </c>
      <c r="F8" s="120"/>
      <c r="G8" s="116"/>
      <c r="H8" s="116"/>
      <c r="I8" s="120"/>
      <c r="J8" s="124"/>
      <c r="K8" s="120"/>
      <c r="L8" s="120"/>
      <c r="M8" s="120"/>
      <c r="N8" s="114"/>
      <c r="O8" s="126"/>
      <c r="P8" s="127"/>
    </row>
    <row r="9" spans="1:16" ht="14.25" customHeight="1" x14ac:dyDescent="0.2">
      <c r="A9" s="117">
        <v>6</v>
      </c>
      <c r="B9" s="2" t="s">
        <v>21</v>
      </c>
      <c r="C9" s="101" t="s">
        <v>19</v>
      </c>
      <c r="D9" s="128">
        <v>2</v>
      </c>
      <c r="E9" s="9"/>
      <c r="F9" s="119">
        <v>35</v>
      </c>
      <c r="G9" s="115">
        <v>23</v>
      </c>
      <c r="H9" s="115">
        <v>2</v>
      </c>
      <c r="I9" s="119">
        <f>G9+H9/60</f>
        <v>23.033333333333335</v>
      </c>
      <c r="J9" s="123">
        <v>21.75</v>
      </c>
      <c r="K9" s="119"/>
      <c r="L9" s="119">
        <f>D9*J9/I9-K9</f>
        <v>1.8885672937771345</v>
      </c>
      <c r="M9" s="119"/>
      <c r="N9" s="113">
        <v>1</v>
      </c>
      <c r="O9" s="125">
        <f>L9*N9</f>
        <v>1.8885672937771345</v>
      </c>
      <c r="P9" s="127">
        <v>2</v>
      </c>
    </row>
    <row r="10" spans="1:16" ht="14.25" customHeight="1" x14ac:dyDescent="0.2">
      <c r="A10" s="118"/>
      <c r="B10" s="2" t="s">
        <v>22</v>
      </c>
      <c r="C10" s="102"/>
      <c r="D10" s="129">
        <v>1</v>
      </c>
      <c r="E10" s="9"/>
      <c r="F10" s="120"/>
      <c r="G10" s="116"/>
      <c r="H10" s="116"/>
      <c r="I10" s="120"/>
      <c r="J10" s="124"/>
      <c r="K10" s="120"/>
      <c r="L10" s="120"/>
      <c r="M10" s="120"/>
      <c r="N10" s="114"/>
      <c r="O10" s="126"/>
      <c r="P10" s="127"/>
    </row>
    <row r="11" spans="1:16" ht="14.25" customHeight="1" x14ac:dyDescent="0.2">
      <c r="A11" s="117">
        <v>2</v>
      </c>
      <c r="B11" s="2" t="s">
        <v>18</v>
      </c>
      <c r="C11" s="101" t="s">
        <v>20</v>
      </c>
      <c r="D11" s="128">
        <v>2</v>
      </c>
      <c r="E11" s="9">
        <v>35</v>
      </c>
      <c r="F11" s="119">
        <v>35</v>
      </c>
      <c r="G11" s="115">
        <v>33</v>
      </c>
      <c r="H11" s="115">
        <v>35</v>
      </c>
      <c r="I11" s="119">
        <f>G11+H11/60</f>
        <v>33.583333333333336</v>
      </c>
      <c r="J11" s="123">
        <v>21.75</v>
      </c>
      <c r="K11" s="119">
        <v>0.12</v>
      </c>
      <c r="L11" s="119">
        <f>D11*J11/I11-K11</f>
        <v>1.1752853598014887</v>
      </c>
      <c r="M11" s="119"/>
      <c r="N11" s="113">
        <v>1</v>
      </c>
      <c r="O11" s="125">
        <f>L11*N11</f>
        <v>1.1752853598014887</v>
      </c>
      <c r="P11" s="127">
        <v>3</v>
      </c>
    </row>
    <row r="12" spans="1:16" ht="14.25" customHeight="1" x14ac:dyDescent="0.2">
      <c r="A12" s="118"/>
      <c r="B12" s="2" t="s">
        <v>17</v>
      </c>
      <c r="C12" s="102"/>
      <c r="D12" s="129">
        <v>1</v>
      </c>
      <c r="E12" s="9">
        <v>35</v>
      </c>
      <c r="F12" s="120"/>
      <c r="G12" s="116"/>
      <c r="H12" s="116"/>
      <c r="I12" s="120"/>
      <c r="J12" s="124"/>
      <c r="K12" s="120"/>
      <c r="L12" s="120"/>
      <c r="M12" s="120"/>
      <c r="N12" s="114"/>
      <c r="O12" s="126"/>
      <c r="P12" s="127"/>
    </row>
    <row r="13" spans="1:16" ht="14.25" customHeight="1" x14ac:dyDescent="0.2">
      <c r="A13" s="117">
        <v>5</v>
      </c>
      <c r="B13" s="2" t="s">
        <v>33</v>
      </c>
      <c r="C13" s="105" t="s">
        <v>31</v>
      </c>
      <c r="D13" s="128">
        <v>2</v>
      </c>
      <c r="E13" s="9">
        <v>35</v>
      </c>
      <c r="F13" s="119">
        <v>35</v>
      </c>
      <c r="G13" s="115">
        <v>38</v>
      </c>
      <c r="H13" s="115">
        <v>37</v>
      </c>
      <c r="I13" s="119">
        <f>G13+H13/60</f>
        <v>38.616666666666667</v>
      </c>
      <c r="J13" s="123">
        <v>21.75</v>
      </c>
      <c r="K13" s="119">
        <v>0.08</v>
      </c>
      <c r="L13" s="119">
        <f>D13*J13/I13-K13</f>
        <v>1.0464566249460507</v>
      </c>
      <c r="M13" s="119"/>
      <c r="N13" s="113">
        <v>1.1000000000000001</v>
      </c>
      <c r="O13" s="125">
        <f>L13*N13</f>
        <v>1.151102287440656</v>
      </c>
      <c r="P13" s="127">
        <v>4</v>
      </c>
    </row>
    <row r="14" spans="1:16" ht="14.25" customHeight="1" x14ac:dyDescent="0.2">
      <c r="A14" s="118"/>
      <c r="B14" s="2" t="s">
        <v>32</v>
      </c>
      <c r="C14" s="105"/>
      <c r="D14" s="129">
        <v>1</v>
      </c>
      <c r="E14" s="9">
        <v>35</v>
      </c>
      <c r="F14" s="120"/>
      <c r="G14" s="116"/>
      <c r="H14" s="116"/>
      <c r="I14" s="120"/>
      <c r="J14" s="124"/>
      <c r="K14" s="120"/>
      <c r="L14" s="120"/>
      <c r="M14" s="120"/>
      <c r="N14" s="114"/>
      <c r="O14" s="126"/>
      <c r="P14" s="127"/>
    </row>
    <row r="15" spans="1:16" ht="14.25" customHeight="1" x14ac:dyDescent="0.2">
      <c r="A15" s="117">
        <v>0</v>
      </c>
      <c r="B15" s="2" t="s">
        <v>35</v>
      </c>
      <c r="C15" s="103" t="s">
        <v>36</v>
      </c>
      <c r="D15" s="128">
        <v>2</v>
      </c>
      <c r="E15" s="9">
        <v>35</v>
      </c>
      <c r="F15" s="119">
        <v>35</v>
      </c>
      <c r="G15" s="115">
        <v>35</v>
      </c>
      <c r="H15" s="115">
        <v>0</v>
      </c>
      <c r="I15" s="119">
        <f>G15+H15/60</f>
        <v>35</v>
      </c>
      <c r="J15" s="123">
        <v>21.75</v>
      </c>
      <c r="K15" s="119">
        <v>0.32</v>
      </c>
      <c r="L15" s="119">
        <f>D15*J15/I15-K15</f>
        <v>0.92285714285714282</v>
      </c>
      <c r="M15" s="119"/>
      <c r="N15" s="113">
        <v>1</v>
      </c>
      <c r="O15" s="125">
        <f>L15*N15</f>
        <v>0.92285714285714282</v>
      </c>
      <c r="P15" s="131">
        <v>5</v>
      </c>
    </row>
    <row r="16" spans="1:16" ht="14.25" customHeight="1" x14ac:dyDescent="0.2">
      <c r="A16" s="118"/>
      <c r="B16" s="2" t="s">
        <v>34</v>
      </c>
      <c r="C16" s="104"/>
      <c r="D16" s="129"/>
      <c r="E16" s="9">
        <v>35</v>
      </c>
      <c r="F16" s="120"/>
      <c r="G16" s="116"/>
      <c r="H16" s="116"/>
      <c r="I16" s="120"/>
      <c r="J16" s="124"/>
      <c r="K16" s="120"/>
      <c r="L16" s="120"/>
      <c r="M16" s="120"/>
      <c r="N16" s="114"/>
      <c r="O16" s="126"/>
      <c r="P16" s="132"/>
    </row>
    <row r="17" spans="1:16" ht="14.25" customHeight="1" x14ac:dyDescent="0.2">
      <c r="A17" s="117">
        <v>4</v>
      </c>
      <c r="B17" s="2" t="s">
        <v>29</v>
      </c>
      <c r="C17" s="101" t="s">
        <v>28</v>
      </c>
      <c r="D17" s="128">
        <v>2</v>
      </c>
      <c r="E17" s="9">
        <v>24</v>
      </c>
      <c r="F17" s="119">
        <v>35</v>
      </c>
      <c r="G17" s="121"/>
      <c r="H17" s="121"/>
      <c r="I17" s="119">
        <f>G17+H17/60</f>
        <v>0</v>
      </c>
      <c r="J17" s="123">
        <v>21.75</v>
      </c>
      <c r="K17" s="119">
        <v>0.12</v>
      </c>
      <c r="L17" s="119"/>
      <c r="M17" s="119">
        <f>D17*(J17/40)*(E17+E18)/(2*F17)-K17</f>
        <v>0.79660714285714274</v>
      </c>
      <c r="N17" s="113">
        <v>1</v>
      </c>
      <c r="O17" s="130">
        <f>M17*N17</f>
        <v>0.79660714285714274</v>
      </c>
      <c r="P17" s="127">
        <v>6</v>
      </c>
    </row>
    <row r="18" spans="1:16" ht="14.25" customHeight="1" x14ac:dyDescent="0.2">
      <c r="A18" s="118"/>
      <c r="B18" s="2" t="s">
        <v>30</v>
      </c>
      <c r="C18" s="102"/>
      <c r="D18" s="129">
        <v>1</v>
      </c>
      <c r="E18" s="9">
        <v>35</v>
      </c>
      <c r="F18" s="120"/>
      <c r="G18" s="122"/>
      <c r="H18" s="122"/>
      <c r="I18" s="120"/>
      <c r="J18" s="124"/>
      <c r="K18" s="120"/>
      <c r="L18" s="120"/>
      <c r="M18" s="120"/>
      <c r="N18" s="114"/>
      <c r="O18" s="130"/>
      <c r="P18" s="127"/>
    </row>
    <row r="19" spans="1:16" ht="14.25" customHeight="1" x14ac:dyDescent="0.2">
      <c r="A19" s="117">
        <v>1</v>
      </c>
      <c r="B19" s="2" t="s">
        <v>15</v>
      </c>
      <c r="C19" s="101" t="s">
        <v>23</v>
      </c>
      <c r="D19" s="128">
        <v>2</v>
      </c>
      <c r="E19" s="9">
        <v>20</v>
      </c>
      <c r="F19" s="119">
        <v>35</v>
      </c>
      <c r="G19" s="121"/>
      <c r="H19" s="121"/>
      <c r="I19" s="119">
        <f>G19+H19/60</f>
        <v>0</v>
      </c>
      <c r="J19" s="123">
        <v>21.75</v>
      </c>
      <c r="K19" s="119">
        <v>0.4</v>
      </c>
      <c r="L19" s="119"/>
      <c r="M19" s="119">
        <f>D19*(J19/40)*(E19+E20)/(2*F19)-K19</f>
        <v>0.41562499999999991</v>
      </c>
      <c r="N19" s="113">
        <v>1</v>
      </c>
      <c r="O19" s="130">
        <f>M19*N19</f>
        <v>0.41562499999999991</v>
      </c>
      <c r="P19" s="127">
        <v>7</v>
      </c>
    </row>
    <row r="20" spans="1:16" ht="14.25" customHeight="1" x14ac:dyDescent="0.2">
      <c r="A20" s="118"/>
      <c r="B20" s="2" t="s">
        <v>24</v>
      </c>
      <c r="C20" s="102"/>
      <c r="D20" s="129">
        <v>1</v>
      </c>
      <c r="E20" s="9">
        <v>32.5</v>
      </c>
      <c r="F20" s="120"/>
      <c r="G20" s="122"/>
      <c r="H20" s="122"/>
      <c r="I20" s="120"/>
      <c r="J20" s="124"/>
      <c r="K20" s="120"/>
      <c r="L20" s="120"/>
      <c r="M20" s="120"/>
      <c r="N20" s="114"/>
      <c r="O20" s="130"/>
      <c r="P20" s="127"/>
    </row>
    <row r="22" spans="1:16" s="11" customFormat="1" x14ac:dyDescent="0.2">
      <c r="B22" s="40" t="s">
        <v>116</v>
      </c>
      <c r="C22" s="40"/>
      <c r="E22" s="93"/>
      <c r="F22" s="93"/>
      <c r="G22" s="93"/>
      <c r="J22" s="93" t="s">
        <v>41</v>
      </c>
      <c r="K22" s="93"/>
      <c r="L22" s="93"/>
    </row>
    <row r="23" spans="1:16" s="11" customFormat="1" x14ac:dyDescent="0.2">
      <c r="B23" s="40"/>
      <c r="C23" s="40"/>
      <c r="E23" s="92"/>
      <c r="F23" s="92"/>
      <c r="G23" s="92"/>
      <c r="J23" s="92"/>
      <c r="K23" s="92"/>
      <c r="L23" s="92"/>
    </row>
    <row r="24" spans="1:16" s="11" customFormat="1" x14ac:dyDescent="0.2">
      <c r="B24" s="41" t="s">
        <v>117</v>
      </c>
      <c r="C24" s="41"/>
      <c r="E24" s="93"/>
      <c r="F24" s="93"/>
      <c r="G24" s="93"/>
      <c r="J24" s="93" t="s">
        <v>42</v>
      </c>
      <c r="K24" s="93"/>
      <c r="L24" s="93"/>
    </row>
  </sheetData>
  <mergeCells count="108">
    <mergeCell ref="F15:F16"/>
    <mergeCell ref="J17:J18"/>
    <mergeCell ref="C15:C16"/>
    <mergeCell ref="J22:L22"/>
    <mergeCell ref="J15:J16"/>
    <mergeCell ref="L17:L18"/>
    <mergeCell ref="C13:C14"/>
    <mergeCell ref="D15:D16"/>
    <mergeCell ref="I15:I16"/>
    <mergeCell ref="K19:K20"/>
    <mergeCell ref="L15:L16"/>
    <mergeCell ref="I19:I20"/>
    <mergeCell ref="L7:L8"/>
    <mergeCell ref="C7:C8"/>
    <mergeCell ref="F13:F14"/>
    <mergeCell ref="G13:G14"/>
    <mergeCell ref="K13:K14"/>
    <mergeCell ref="L13:L14"/>
    <mergeCell ref="J7:J8"/>
    <mergeCell ref="K9:K10"/>
    <mergeCell ref="G9:G10"/>
    <mergeCell ref="H9:H10"/>
    <mergeCell ref="A1:M1"/>
    <mergeCell ref="A2:M2"/>
    <mergeCell ref="A3:M3"/>
    <mergeCell ref="A4:M4"/>
    <mergeCell ref="J9:J10"/>
    <mergeCell ref="C9:C10"/>
    <mergeCell ref="L9:L10"/>
    <mergeCell ref="K7:K8"/>
    <mergeCell ref="D9:D10"/>
    <mergeCell ref="F9:F10"/>
    <mergeCell ref="I9:I10"/>
    <mergeCell ref="I7:I8"/>
    <mergeCell ref="M7:M8"/>
    <mergeCell ref="P11:P12"/>
    <mergeCell ref="O9:O10"/>
    <mergeCell ref="P9:P10"/>
    <mergeCell ref="N9:N10"/>
    <mergeCell ref="N11:N12"/>
    <mergeCell ref="P7:P8"/>
    <mergeCell ref="O7:O8"/>
    <mergeCell ref="D7:D8"/>
    <mergeCell ref="F7:F8"/>
    <mergeCell ref="G7:G8"/>
    <mergeCell ref="H7:H8"/>
    <mergeCell ref="O19:O20"/>
    <mergeCell ref="D11:D12"/>
    <mergeCell ref="F11:F12"/>
    <mergeCell ref="G11:G12"/>
    <mergeCell ref="H11:H12"/>
    <mergeCell ref="M9:M10"/>
    <mergeCell ref="P19:P20"/>
    <mergeCell ref="O17:O18"/>
    <mergeCell ref="P17:P18"/>
    <mergeCell ref="M13:M14"/>
    <mergeCell ref="K11:K12"/>
    <mergeCell ref="L11:L12"/>
    <mergeCell ref="P15:P16"/>
    <mergeCell ref="M19:M20"/>
    <mergeCell ref="K17:K18"/>
    <mergeCell ref="O11:O12"/>
    <mergeCell ref="D19:D20"/>
    <mergeCell ref="F19:F20"/>
    <mergeCell ref="G19:G20"/>
    <mergeCell ref="H19:H20"/>
    <mergeCell ref="J19:J20"/>
    <mergeCell ref="L19:L20"/>
    <mergeCell ref="P13:P14"/>
    <mergeCell ref="C17:C18"/>
    <mergeCell ref="D17:D18"/>
    <mergeCell ref="F17:F18"/>
    <mergeCell ref="G17:G18"/>
    <mergeCell ref="N17:N18"/>
    <mergeCell ref="N15:N16"/>
    <mergeCell ref="D13:D14"/>
    <mergeCell ref="M17:M18"/>
    <mergeCell ref="I17:I18"/>
    <mergeCell ref="E23:G23"/>
    <mergeCell ref="J23:L23"/>
    <mergeCell ref="E24:G24"/>
    <mergeCell ref="J24:L24"/>
    <mergeCell ref="O15:O16"/>
    <mergeCell ref="O13:O14"/>
    <mergeCell ref="J13:J14"/>
    <mergeCell ref="H15:H16"/>
    <mergeCell ref="G15:G16"/>
    <mergeCell ref="E22:G22"/>
    <mergeCell ref="A15:A16"/>
    <mergeCell ref="A19:A20"/>
    <mergeCell ref="M15:M16"/>
    <mergeCell ref="H17:H18"/>
    <mergeCell ref="M11:M12"/>
    <mergeCell ref="I11:I12"/>
    <mergeCell ref="J11:J12"/>
    <mergeCell ref="I13:I14"/>
    <mergeCell ref="K15:K16"/>
    <mergeCell ref="C19:C20"/>
    <mergeCell ref="N13:N14"/>
    <mergeCell ref="N7:N8"/>
    <mergeCell ref="C11:C12"/>
    <mergeCell ref="H13:H14"/>
    <mergeCell ref="N19:N20"/>
    <mergeCell ref="A7:A8"/>
    <mergeCell ref="A9:A10"/>
    <mergeCell ref="A11:A12"/>
    <mergeCell ref="A13:A14"/>
    <mergeCell ref="A17:A18"/>
  </mergeCells>
  <pageMargins left="0.33" right="0.16" top="0.33" bottom="0.44" header="0.17" footer="0.2800000000000000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zoomScaleNormal="100" workbookViewId="0">
      <selection activeCell="Q8" sqref="Q8"/>
    </sheetView>
  </sheetViews>
  <sheetFormatPr defaultRowHeight="12.75" x14ac:dyDescent="0.2"/>
  <cols>
    <col min="1" max="1" width="3.85546875" customWidth="1"/>
    <col min="2" max="2" width="14" customWidth="1"/>
    <col min="3" max="3" width="19" customWidth="1"/>
    <col min="4" max="4" width="7.7109375" customWidth="1"/>
    <col min="5" max="5" width="41.140625" customWidth="1"/>
    <col min="6" max="6" width="6.7109375" customWidth="1"/>
    <col min="7" max="7" width="7.28515625" customWidth="1"/>
    <col min="8" max="8" width="6.7109375" customWidth="1"/>
    <col min="9" max="9" width="6.42578125" customWidth="1"/>
    <col min="10" max="10" width="8.28515625" customWidth="1"/>
    <col min="11" max="11" width="8.42578125" customWidth="1"/>
    <col min="12" max="12" width="2" customWidth="1"/>
    <col min="13" max="13" width="8.42578125" customWidth="1"/>
    <col min="14" max="14" width="9.140625" customWidth="1"/>
    <col min="15" max="15" width="8.28515625" customWidth="1"/>
    <col min="16" max="16" width="6.28515625" customWidth="1"/>
    <col min="17" max="17" width="8.28515625" customWidth="1"/>
    <col min="18" max="19" width="8.140625" customWidth="1"/>
  </cols>
  <sheetData>
    <row r="1" spans="1:15" s="25" customFormat="1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5" s="25" customFormat="1" ht="15.75" x14ac:dyDescent="0.25">
      <c r="A2" s="97" t="s">
        <v>105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 s="13" customFormat="1" ht="15" x14ac:dyDescent="0.2">
      <c r="A3" s="133" t="s">
        <v>39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5" s="13" customFormat="1" ht="15" x14ac:dyDescent="0.2">
      <c r="A4" s="134" t="s">
        <v>125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5" ht="1.5" customHeight="1" thickBot="1" x14ac:dyDescent="0.25"/>
    <row r="6" spans="1:15" s="6" customFormat="1" ht="56.25" customHeight="1" thickBot="1" x14ac:dyDescent="0.25">
      <c r="A6" s="54" t="s">
        <v>2</v>
      </c>
      <c r="B6" s="55" t="s">
        <v>1</v>
      </c>
      <c r="C6" s="55" t="s">
        <v>106</v>
      </c>
      <c r="D6" s="55" t="s">
        <v>92</v>
      </c>
      <c r="E6" s="55" t="s">
        <v>7</v>
      </c>
      <c r="F6" s="55" t="s">
        <v>126</v>
      </c>
      <c r="G6" s="55" t="s">
        <v>127</v>
      </c>
      <c r="H6" s="55" t="s">
        <v>128</v>
      </c>
      <c r="I6" s="55" t="s">
        <v>129</v>
      </c>
      <c r="J6" s="55" t="s">
        <v>130</v>
      </c>
      <c r="K6" s="56" t="s">
        <v>131</v>
      </c>
      <c r="L6" s="55"/>
      <c r="M6" s="57" t="s">
        <v>134</v>
      </c>
      <c r="N6" s="55" t="s">
        <v>133</v>
      </c>
      <c r="O6" s="58" t="s">
        <v>135</v>
      </c>
    </row>
    <row r="7" spans="1:15" ht="12.75" customHeight="1" x14ac:dyDescent="0.2">
      <c r="A7" s="160">
        <v>1</v>
      </c>
      <c r="B7" s="147" t="s">
        <v>50</v>
      </c>
      <c r="C7" s="18" t="s">
        <v>26</v>
      </c>
      <c r="D7" s="51">
        <v>41932</v>
      </c>
      <c r="E7" s="35" t="s">
        <v>93</v>
      </c>
      <c r="F7" s="52" t="s">
        <v>70</v>
      </c>
      <c r="G7" s="52">
        <v>4.8</v>
      </c>
      <c r="H7" s="8">
        <v>400</v>
      </c>
      <c r="I7" s="53"/>
      <c r="J7" s="137">
        <f>SUM(G7:G13)-SUM(I7:I13)</f>
        <v>17.600000000000001</v>
      </c>
      <c r="K7" s="135">
        <v>1</v>
      </c>
      <c r="L7" s="17"/>
      <c r="M7" s="144">
        <v>2</v>
      </c>
      <c r="N7" s="137">
        <f>J7+M7</f>
        <v>19.600000000000001</v>
      </c>
      <c r="O7" s="165">
        <v>1</v>
      </c>
    </row>
    <row r="8" spans="1:15" ht="12.75" customHeight="1" x14ac:dyDescent="0.2">
      <c r="A8" s="160"/>
      <c r="B8" s="147"/>
      <c r="C8" s="18" t="s">
        <v>27</v>
      </c>
      <c r="D8" s="24">
        <v>41932</v>
      </c>
      <c r="E8" s="3" t="s">
        <v>95</v>
      </c>
      <c r="F8" s="28" t="s">
        <v>60</v>
      </c>
      <c r="G8" s="28">
        <v>3</v>
      </c>
      <c r="H8" s="4">
        <v>250</v>
      </c>
      <c r="I8" s="27"/>
      <c r="J8" s="137"/>
      <c r="K8" s="135"/>
      <c r="L8" s="17"/>
      <c r="M8" s="144"/>
      <c r="N8" s="137"/>
      <c r="O8" s="165"/>
    </row>
    <row r="9" spans="1:15" ht="12.75" customHeight="1" x14ac:dyDescent="0.2">
      <c r="A9" s="160"/>
      <c r="B9" s="147"/>
      <c r="C9" s="18"/>
      <c r="D9" s="24">
        <v>41933</v>
      </c>
      <c r="E9" s="3" t="s">
        <v>100</v>
      </c>
      <c r="F9" s="28" t="s">
        <v>62</v>
      </c>
      <c r="G9" s="28">
        <v>2</v>
      </c>
      <c r="H9" s="4">
        <v>150</v>
      </c>
      <c r="I9" s="27"/>
      <c r="J9" s="137"/>
      <c r="K9" s="135"/>
      <c r="L9" s="17"/>
      <c r="M9" s="144"/>
      <c r="N9" s="137"/>
      <c r="O9" s="165"/>
    </row>
    <row r="10" spans="1:15" ht="12.75" customHeight="1" x14ac:dyDescent="0.2">
      <c r="A10" s="160"/>
      <c r="B10" s="147"/>
      <c r="C10" s="18"/>
      <c r="D10" s="31">
        <v>41933</v>
      </c>
      <c r="E10" s="3" t="s">
        <v>96</v>
      </c>
      <c r="F10" s="28" t="s">
        <v>62</v>
      </c>
      <c r="G10" s="28">
        <v>2</v>
      </c>
      <c r="H10" s="4">
        <v>200</v>
      </c>
      <c r="I10" s="27"/>
      <c r="J10" s="137"/>
      <c r="K10" s="135"/>
      <c r="L10" s="17"/>
      <c r="M10" s="144"/>
      <c r="N10" s="137"/>
      <c r="O10" s="165"/>
    </row>
    <row r="11" spans="1:15" ht="12.75" customHeight="1" x14ac:dyDescent="0.2">
      <c r="A11" s="160"/>
      <c r="B11" s="147"/>
      <c r="C11" s="18"/>
      <c r="D11" s="24">
        <v>41933</v>
      </c>
      <c r="E11" s="3" t="s">
        <v>94</v>
      </c>
      <c r="F11" s="28" t="s">
        <v>60</v>
      </c>
      <c r="G11" s="28">
        <v>3</v>
      </c>
      <c r="H11" s="4">
        <v>150</v>
      </c>
      <c r="I11" s="27"/>
      <c r="J11" s="137"/>
      <c r="K11" s="135"/>
      <c r="L11" s="17"/>
      <c r="M11" s="144"/>
      <c r="N11" s="137"/>
      <c r="O11" s="165"/>
    </row>
    <row r="12" spans="1:15" ht="12.75" customHeight="1" thickBot="1" x14ac:dyDescent="0.25">
      <c r="A12" s="160"/>
      <c r="B12" s="147"/>
      <c r="C12" s="19"/>
      <c r="D12" s="24">
        <v>41934</v>
      </c>
      <c r="E12" s="3" t="s">
        <v>97</v>
      </c>
      <c r="F12" s="28" t="s">
        <v>62</v>
      </c>
      <c r="G12" s="28">
        <v>2.8</v>
      </c>
      <c r="H12" s="4">
        <v>400</v>
      </c>
      <c r="I12" s="27"/>
      <c r="J12" s="137"/>
      <c r="K12" s="135"/>
      <c r="L12" s="17"/>
      <c r="M12" s="144"/>
      <c r="N12" s="137"/>
      <c r="O12" s="165"/>
    </row>
    <row r="13" spans="1:15" ht="12.75" hidden="1" customHeight="1" x14ac:dyDescent="0.2">
      <c r="A13" s="160"/>
      <c r="B13" s="147"/>
      <c r="C13" s="18"/>
      <c r="D13" s="34"/>
      <c r="E13" s="34"/>
      <c r="F13" s="59"/>
      <c r="G13" s="59"/>
      <c r="H13" s="42"/>
      <c r="I13" s="60"/>
      <c r="J13" s="137"/>
      <c r="K13" s="135"/>
      <c r="L13" s="17"/>
      <c r="M13" s="144"/>
      <c r="N13" s="137"/>
      <c r="O13" s="165"/>
    </row>
    <row r="14" spans="1:15" ht="12.75" customHeight="1" x14ac:dyDescent="0.2">
      <c r="A14" s="159">
        <v>2</v>
      </c>
      <c r="B14" s="148" t="s">
        <v>46</v>
      </c>
      <c r="C14" s="61" t="s">
        <v>21</v>
      </c>
      <c r="D14" s="62">
        <v>41932</v>
      </c>
      <c r="E14" s="63" t="s">
        <v>94</v>
      </c>
      <c r="F14" s="64" t="s">
        <v>60</v>
      </c>
      <c r="G14" s="64">
        <v>3</v>
      </c>
      <c r="H14" s="65">
        <v>150</v>
      </c>
      <c r="I14" s="66"/>
      <c r="J14" s="136">
        <f>SUM(G14:G20)-SUM(I14:I20)</f>
        <v>15.7</v>
      </c>
      <c r="K14" s="139">
        <v>2</v>
      </c>
      <c r="L14" s="67"/>
      <c r="M14" s="145">
        <v>1.89</v>
      </c>
      <c r="N14" s="136">
        <f>J14+M14</f>
        <v>17.59</v>
      </c>
      <c r="O14" s="166">
        <v>2</v>
      </c>
    </row>
    <row r="15" spans="1:15" ht="12.75" customHeight="1" x14ac:dyDescent="0.2">
      <c r="A15" s="160"/>
      <c r="B15" s="147"/>
      <c r="C15" s="18" t="s">
        <v>22</v>
      </c>
      <c r="D15" s="24">
        <v>41932</v>
      </c>
      <c r="E15" s="3" t="s">
        <v>100</v>
      </c>
      <c r="F15" s="28" t="s">
        <v>62</v>
      </c>
      <c r="G15" s="28">
        <v>2</v>
      </c>
      <c r="H15" s="4">
        <v>150</v>
      </c>
      <c r="I15" s="27"/>
      <c r="J15" s="137"/>
      <c r="K15" s="135"/>
      <c r="L15" s="17"/>
      <c r="M15" s="144"/>
      <c r="N15" s="137"/>
      <c r="O15" s="165"/>
    </row>
    <row r="16" spans="1:15" ht="12.75" customHeight="1" x14ac:dyDescent="0.2">
      <c r="A16" s="160"/>
      <c r="B16" s="147"/>
      <c r="C16" s="18"/>
      <c r="D16" s="24">
        <v>41932</v>
      </c>
      <c r="E16" s="3" t="s">
        <v>96</v>
      </c>
      <c r="F16" s="28" t="s">
        <v>62</v>
      </c>
      <c r="G16" s="28">
        <v>2</v>
      </c>
      <c r="H16" s="4">
        <v>200</v>
      </c>
      <c r="I16" s="27"/>
      <c r="J16" s="137"/>
      <c r="K16" s="135"/>
      <c r="L16" s="17"/>
      <c r="M16" s="144"/>
      <c r="N16" s="137"/>
      <c r="O16" s="165"/>
    </row>
    <row r="17" spans="1:17" ht="12.75" customHeight="1" x14ac:dyDescent="0.2">
      <c r="A17" s="160"/>
      <c r="B17" s="147"/>
      <c r="C17" s="18"/>
      <c r="D17" s="31">
        <v>41933</v>
      </c>
      <c r="E17" s="3" t="s">
        <v>95</v>
      </c>
      <c r="F17" s="28" t="s">
        <v>60</v>
      </c>
      <c r="G17" s="28">
        <v>3</v>
      </c>
      <c r="H17" s="4">
        <v>250</v>
      </c>
      <c r="I17" s="27"/>
      <c r="J17" s="137"/>
      <c r="K17" s="135"/>
      <c r="L17" s="17"/>
      <c r="M17" s="144"/>
      <c r="N17" s="137"/>
      <c r="O17" s="165"/>
    </row>
    <row r="18" spans="1:17" ht="12.75" customHeight="1" x14ac:dyDescent="0.2">
      <c r="A18" s="160"/>
      <c r="B18" s="147"/>
      <c r="C18" s="18"/>
      <c r="D18" s="24">
        <v>41933</v>
      </c>
      <c r="E18" s="3" t="s">
        <v>102</v>
      </c>
      <c r="F18" s="28" t="s">
        <v>60</v>
      </c>
      <c r="G18" s="28">
        <v>3</v>
      </c>
      <c r="H18" s="4">
        <v>250</v>
      </c>
      <c r="I18" s="27"/>
      <c r="J18" s="137"/>
      <c r="K18" s="135"/>
      <c r="L18" s="17"/>
      <c r="M18" s="144"/>
      <c r="N18" s="137"/>
      <c r="O18" s="165"/>
    </row>
    <row r="19" spans="1:17" ht="12.75" hidden="1" customHeight="1" x14ac:dyDescent="0.2">
      <c r="A19" s="160"/>
      <c r="B19" s="147"/>
      <c r="C19" s="19"/>
      <c r="D19" s="24"/>
      <c r="E19" s="3"/>
      <c r="F19" s="28"/>
      <c r="G19" s="28"/>
      <c r="H19" s="4"/>
      <c r="I19" s="27"/>
      <c r="J19" s="137"/>
      <c r="K19" s="135"/>
      <c r="L19" s="17"/>
      <c r="M19" s="144"/>
      <c r="N19" s="137"/>
      <c r="O19" s="165"/>
    </row>
    <row r="20" spans="1:17" ht="12.75" customHeight="1" thickBot="1" x14ac:dyDescent="0.25">
      <c r="A20" s="161"/>
      <c r="B20" s="149"/>
      <c r="C20" s="45"/>
      <c r="D20" s="68">
        <v>41934</v>
      </c>
      <c r="E20" s="46" t="s">
        <v>101</v>
      </c>
      <c r="F20" s="47" t="s">
        <v>60</v>
      </c>
      <c r="G20" s="47">
        <v>2.7</v>
      </c>
      <c r="H20" s="48">
        <v>250</v>
      </c>
      <c r="I20" s="49"/>
      <c r="J20" s="138"/>
      <c r="K20" s="140"/>
      <c r="L20" s="50"/>
      <c r="M20" s="146"/>
      <c r="N20" s="138"/>
      <c r="O20" s="167"/>
    </row>
    <row r="21" spans="1:17" ht="12.75" customHeight="1" x14ac:dyDescent="0.2">
      <c r="A21" s="160">
        <v>3</v>
      </c>
      <c r="B21" s="147" t="s">
        <v>20</v>
      </c>
      <c r="C21" s="18" t="s">
        <v>18</v>
      </c>
      <c r="D21" s="51">
        <v>41932</v>
      </c>
      <c r="E21" s="35" t="s">
        <v>95</v>
      </c>
      <c r="F21" s="52" t="s">
        <v>60</v>
      </c>
      <c r="G21" s="52">
        <v>3</v>
      </c>
      <c r="H21" s="8">
        <v>250</v>
      </c>
      <c r="I21" s="53"/>
      <c r="J21" s="137">
        <f>SUM(G21:G28)-SUM(I21:I28)</f>
        <v>15.2</v>
      </c>
      <c r="K21" s="135">
        <v>4</v>
      </c>
      <c r="L21" s="17"/>
      <c r="M21" s="144">
        <v>1.18</v>
      </c>
      <c r="N21" s="137">
        <f>J21+M21</f>
        <v>16.38</v>
      </c>
      <c r="O21" s="165">
        <v>3</v>
      </c>
    </row>
    <row r="22" spans="1:17" ht="12.75" customHeight="1" x14ac:dyDescent="0.2">
      <c r="A22" s="160"/>
      <c r="B22" s="147"/>
      <c r="C22" s="18" t="s">
        <v>17</v>
      </c>
      <c r="D22" s="24">
        <v>41932</v>
      </c>
      <c r="E22" s="3" t="s">
        <v>101</v>
      </c>
      <c r="F22" s="28" t="s">
        <v>60</v>
      </c>
      <c r="G22" s="28">
        <v>2.7</v>
      </c>
      <c r="H22" s="4">
        <v>250</v>
      </c>
      <c r="I22" s="27"/>
      <c r="J22" s="137"/>
      <c r="K22" s="135"/>
      <c r="L22" s="17"/>
      <c r="M22" s="144"/>
      <c r="N22" s="137"/>
      <c r="O22" s="165"/>
    </row>
    <row r="23" spans="1:17" ht="12.75" customHeight="1" x14ac:dyDescent="0.2">
      <c r="A23" s="160"/>
      <c r="B23" s="147"/>
      <c r="C23" s="18"/>
      <c r="D23" s="24">
        <v>41933</v>
      </c>
      <c r="E23" s="3" t="s">
        <v>100</v>
      </c>
      <c r="F23" s="28" t="s">
        <v>62</v>
      </c>
      <c r="G23" s="28">
        <v>2</v>
      </c>
      <c r="H23" s="4">
        <v>150</v>
      </c>
      <c r="I23" s="27"/>
      <c r="J23" s="137"/>
      <c r="K23" s="135"/>
      <c r="L23" s="17"/>
      <c r="M23" s="144"/>
      <c r="N23" s="137"/>
      <c r="O23" s="165"/>
    </row>
    <row r="24" spans="1:17" ht="12.75" customHeight="1" x14ac:dyDescent="0.2">
      <c r="A24" s="160"/>
      <c r="B24" s="147"/>
      <c r="C24" s="18"/>
      <c r="D24" s="24">
        <v>41933</v>
      </c>
      <c r="E24" s="3" t="s">
        <v>94</v>
      </c>
      <c r="F24" s="28" t="s">
        <v>60</v>
      </c>
      <c r="G24" s="28">
        <v>3</v>
      </c>
      <c r="H24" s="4">
        <v>150</v>
      </c>
      <c r="I24" s="27"/>
      <c r="J24" s="137"/>
      <c r="K24" s="135"/>
      <c r="L24" s="17"/>
      <c r="M24" s="144"/>
      <c r="N24" s="137"/>
      <c r="O24" s="165"/>
    </row>
    <row r="25" spans="1:17" ht="12.75" customHeight="1" x14ac:dyDescent="0.2">
      <c r="A25" s="160"/>
      <c r="B25" s="147"/>
      <c r="C25" s="18"/>
      <c r="D25" s="24">
        <v>41933</v>
      </c>
      <c r="E25" s="3" t="s">
        <v>96</v>
      </c>
      <c r="F25" s="28" t="s">
        <v>62</v>
      </c>
      <c r="G25" s="28">
        <v>2</v>
      </c>
      <c r="H25" s="4">
        <v>200</v>
      </c>
      <c r="I25" s="27"/>
      <c r="J25" s="137"/>
      <c r="K25" s="135"/>
      <c r="L25" s="17"/>
      <c r="M25" s="144"/>
      <c r="N25" s="137"/>
      <c r="O25" s="165"/>
    </row>
    <row r="26" spans="1:17" ht="12.75" customHeight="1" thickBot="1" x14ac:dyDescent="0.25">
      <c r="A26" s="160"/>
      <c r="B26" s="147"/>
      <c r="C26" s="19"/>
      <c r="D26" s="24">
        <v>41934</v>
      </c>
      <c r="E26" s="3" t="s">
        <v>103</v>
      </c>
      <c r="F26" s="28" t="s">
        <v>60</v>
      </c>
      <c r="G26" s="28">
        <v>2.5</v>
      </c>
      <c r="H26" s="4">
        <v>250</v>
      </c>
      <c r="I26" s="27"/>
      <c r="J26" s="137"/>
      <c r="K26" s="135"/>
      <c r="L26" s="17"/>
      <c r="M26" s="144"/>
      <c r="N26" s="137"/>
      <c r="O26" s="165"/>
    </row>
    <row r="27" spans="1:17" ht="12.75" hidden="1" customHeight="1" x14ac:dyDescent="0.2">
      <c r="A27" s="160"/>
      <c r="B27" s="147"/>
      <c r="C27" s="18"/>
      <c r="D27" s="24"/>
      <c r="E27" s="3"/>
      <c r="F27" s="28"/>
      <c r="G27" s="28"/>
      <c r="H27" s="4"/>
      <c r="I27" s="27"/>
      <c r="J27" s="137"/>
      <c r="K27" s="135"/>
      <c r="L27" s="17"/>
      <c r="M27" s="144"/>
      <c r="N27" s="137"/>
      <c r="O27" s="165"/>
    </row>
    <row r="28" spans="1:17" ht="12.75" hidden="1" customHeight="1" x14ac:dyDescent="0.2">
      <c r="A28" s="160"/>
      <c r="B28" s="147"/>
      <c r="C28" s="18"/>
      <c r="D28" s="69"/>
      <c r="E28" s="34"/>
      <c r="F28" s="59"/>
      <c r="G28" s="59"/>
      <c r="H28" s="42"/>
      <c r="I28" s="60"/>
      <c r="J28" s="137"/>
      <c r="K28" s="135"/>
      <c r="L28" s="17"/>
      <c r="M28" s="144"/>
      <c r="N28" s="137"/>
      <c r="O28" s="165"/>
    </row>
    <row r="29" spans="1:17" ht="12.75" customHeight="1" x14ac:dyDescent="0.2">
      <c r="A29" s="159">
        <v>4</v>
      </c>
      <c r="B29" s="148" t="s">
        <v>31</v>
      </c>
      <c r="C29" s="61" t="s">
        <v>33</v>
      </c>
      <c r="D29" s="62">
        <v>41932</v>
      </c>
      <c r="E29" s="63" t="s">
        <v>96</v>
      </c>
      <c r="F29" s="64" t="s">
        <v>62</v>
      </c>
      <c r="G29" s="64">
        <v>2</v>
      </c>
      <c r="H29" s="65">
        <v>200</v>
      </c>
      <c r="I29" s="66"/>
      <c r="J29" s="136">
        <f>(SUM(G29:G34)-SUM(I29:I34))*1.1</f>
        <v>7.7000000000000011</v>
      </c>
      <c r="K29" s="139">
        <v>5</v>
      </c>
      <c r="L29" s="67"/>
      <c r="M29" s="145">
        <v>1.1499999999999999</v>
      </c>
      <c r="N29" s="136">
        <f>J29+M29</f>
        <v>8.8500000000000014</v>
      </c>
      <c r="O29" s="166">
        <v>5</v>
      </c>
    </row>
    <row r="30" spans="1:17" ht="12.75" customHeight="1" x14ac:dyDescent="0.2">
      <c r="A30" s="160"/>
      <c r="B30" s="147"/>
      <c r="C30" s="18" t="s">
        <v>32</v>
      </c>
      <c r="D30" s="24">
        <v>41932</v>
      </c>
      <c r="E30" s="3" t="s">
        <v>94</v>
      </c>
      <c r="F30" s="28" t="s">
        <v>60</v>
      </c>
      <c r="G30" s="28">
        <v>3</v>
      </c>
      <c r="H30" s="4">
        <v>150</v>
      </c>
      <c r="I30" s="27"/>
      <c r="J30" s="137"/>
      <c r="K30" s="135"/>
      <c r="L30" s="17"/>
      <c r="M30" s="144"/>
      <c r="N30" s="137"/>
      <c r="O30" s="165"/>
    </row>
    <row r="31" spans="1:17" ht="12.75" customHeight="1" x14ac:dyDescent="0.2">
      <c r="A31" s="160"/>
      <c r="B31" s="147"/>
      <c r="C31" s="18"/>
      <c r="D31" s="24">
        <v>41933</v>
      </c>
      <c r="E31" s="3" t="s">
        <v>95</v>
      </c>
      <c r="F31" s="28" t="s">
        <v>60</v>
      </c>
      <c r="G31" s="28"/>
      <c r="H31" s="4">
        <v>250</v>
      </c>
      <c r="I31" s="27"/>
      <c r="J31" s="137"/>
      <c r="K31" s="135"/>
      <c r="L31" s="17"/>
      <c r="M31" s="144"/>
      <c r="N31" s="137"/>
      <c r="O31" s="165"/>
    </row>
    <row r="32" spans="1:17" ht="12.75" customHeight="1" thickBot="1" x14ac:dyDescent="0.25">
      <c r="A32" s="160"/>
      <c r="B32" s="147"/>
      <c r="C32" s="18"/>
      <c r="D32" s="24">
        <v>41934</v>
      </c>
      <c r="E32" s="3" t="s">
        <v>100</v>
      </c>
      <c r="F32" s="28" t="s">
        <v>62</v>
      </c>
      <c r="G32" s="28">
        <v>2</v>
      </c>
      <c r="H32" s="4">
        <v>150</v>
      </c>
      <c r="I32" s="27"/>
      <c r="J32" s="137"/>
      <c r="K32" s="135"/>
      <c r="L32" s="17"/>
      <c r="M32" s="144"/>
      <c r="N32" s="137"/>
      <c r="O32" s="165"/>
      <c r="Q32" s="39"/>
    </row>
    <row r="33" spans="1:15" ht="12.75" hidden="1" customHeight="1" x14ac:dyDescent="0.2">
      <c r="A33" s="160"/>
      <c r="B33" s="147"/>
      <c r="C33" s="18"/>
      <c r="D33" s="3"/>
      <c r="E33" s="3"/>
      <c r="F33" s="28"/>
      <c r="G33" s="28"/>
      <c r="H33" s="4"/>
      <c r="I33" s="27"/>
      <c r="J33" s="137"/>
      <c r="K33" s="135"/>
      <c r="L33" s="17"/>
      <c r="M33" s="144"/>
      <c r="N33" s="137"/>
      <c r="O33" s="165"/>
    </row>
    <row r="34" spans="1:15" ht="12.75" hidden="1" customHeight="1" x14ac:dyDescent="0.2">
      <c r="A34" s="161"/>
      <c r="B34" s="149"/>
      <c r="C34" s="45"/>
      <c r="D34" s="46"/>
      <c r="E34" s="46"/>
      <c r="F34" s="47"/>
      <c r="G34" s="47"/>
      <c r="H34" s="48"/>
      <c r="I34" s="49"/>
      <c r="J34" s="138"/>
      <c r="K34" s="140"/>
      <c r="L34" s="50"/>
      <c r="M34" s="146"/>
      <c r="N34" s="138"/>
      <c r="O34" s="167"/>
    </row>
    <row r="35" spans="1:15" ht="12.75" customHeight="1" x14ac:dyDescent="0.2">
      <c r="A35" s="159">
        <v>5</v>
      </c>
      <c r="B35" s="148" t="s">
        <v>47</v>
      </c>
      <c r="C35" s="61" t="s">
        <v>35</v>
      </c>
      <c r="D35" s="62">
        <v>41931</v>
      </c>
      <c r="E35" s="63" t="s">
        <v>97</v>
      </c>
      <c r="F35" s="64" t="s">
        <v>62</v>
      </c>
      <c r="G35" s="64">
        <v>2.8</v>
      </c>
      <c r="H35" s="65">
        <v>400</v>
      </c>
      <c r="I35" s="66"/>
      <c r="J35" s="136">
        <f>SUM(G35:G38)-SUM(I35:I38)</f>
        <v>6.8</v>
      </c>
      <c r="K35" s="139">
        <v>3</v>
      </c>
      <c r="L35" s="67"/>
      <c r="M35" s="145">
        <v>0.92</v>
      </c>
      <c r="N35" s="136">
        <f>J35+M35</f>
        <v>7.72</v>
      </c>
      <c r="O35" s="166">
        <v>6</v>
      </c>
    </row>
    <row r="36" spans="1:15" ht="12.75" customHeight="1" x14ac:dyDescent="0.2">
      <c r="A36" s="160"/>
      <c r="B36" s="147"/>
      <c r="C36" s="18" t="s">
        <v>34</v>
      </c>
      <c r="D36" s="24">
        <v>41932</v>
      </c>
      <c r="E36" s="3" t="s">
        <v>100</v>
      </c>
      <c r="F36" s="28" t="s">
        <v>62</v>
      </c>
      <c r="G36" s="30">
        <v>2</v>
      </c>
      <c r="H36" s="4">
        <v>250</v>
      </c>
      <c r="I36" s="27"/>
      <c r="J36" s="137"/>
      <c r="K36" s="135"/>
      <c r="L36" s="17"/>
      <c r="M36" s="144"/>
      <c r="N36" s="137"/>
      <c r="O36" s="165"/>
    </row>
    <row r="37" spans="1:15" ht="12.75" customHeight="1" thickBot="1" x14ac:dyDescent="0.25">
      <c r="A37" s="160"/>
      <c r="B37" s="147"/>
      <c r="C37" s="18"/>
      <c r="D37" s="24">
        <v>41932</v>
      </c>
      <c r="E37" s="3" t="s">
        <v>96</v>
      </c>
      <c r="F37" s="28" t="s">
        <v>62</v>
      </c>
      <c r="G37" s="30">
        <v>2</v>
      </c>
      <c r="H37" s="4">
        <v>200</v>
      </c>
      <c r="I37" s="27"/>
      <c r="J37" s="137"/>
      <c r="K37" s="135"/>
      <c r="L37" s="17"/>
      <c r="M37" s="144"/>
      <c r="N37" s="137"/>
      <c r="O37" s="165"/>
    </row>
    <row r="38" spans="1:15" ht="12.75" hidden="1" customHeight="1" x14ac:dyDescent="0.2">
      <c r="A38" s="161"/>
      <c r="B38" s="149"/>
      <c r="C38" s="45"/>
      <c r="D38" s="46"/>
      <c r="E38" s="46"/>
      <c r="F38" s="47"/>
      <c r="G38" s="47"/>
      <c r="H38" s="48"/>
      <c r="I38" s="49"/>
      <c r="J38" s="138"/>
      <c r="K38" s="140"/>
      <c r="L38" s="50"/>
      <c r="M38" s="146"/>
      <c r="N38" s="138"/>
      <c r="O38" s="167"/>
    </row>
    <row r="39" spans="1:15" ht="12.75" customHeight="1" x14ac:dyDescent="0.2">
      <c r="A39" s="159">
        <v>6</v>
      </c>
      <c r="B39" s="148" t="s">
        <v>48</v>
      </c>
      <c r="C39" s="61" t="s">
        <v>29</v>
      </c>
      <c r="D39" s="62">
        <v>41932</v>
      </c>
      <c r="E39" s="63" t="s">
        <v>98</v>
      </c>
      <c r="F39" s="64" t="s">
        <v>60</v>
      </c>
      <c r="G39" s="64">
        <v>2.7</v>
      </c>
      <c r="H39" s="65">
        <v>250</v>
      </c>
      <c r="I39" s="66"/>
      <c r="J39" s="136">
        <f>SUM(G39:G44)-SUM(I39:I44)</f>
        <v>6.7</v>
      </c>
      <c r="K39" s="139">
        <v>7</v>
      </c>
      <c r="L39" s="67"/>
      <c r="M39" s="145">
        <v>0.8</v>
      </c>
      <c r="N39" s="136">
        <f>J39+M39</f>
        <v>7.5</v>
      </c>
      <c r="O39" s="166">
        <v>7</v>
      </c>
    </row>
    <row r="40" spans="1:15" ht="12.75" customHeight="1" x14ac:dyDescent="0.2">
      <c r="A40" s="160"/>
      <c r="B40" s="147"/>
      <c r="C40" s="18" t="s">
        <v>30</v>
      </c>
      <c r="D40" s="24">
        <v>41933</v>
      </c>
      <c r="E40" s="3" t="s">
        <v>96</v>
      </c>
      <c r="F40" s="28" t="s">
        <v>62</v>
      </c>
      <c r="G40" s="28">
        <v>2</v>
      </c>
      <c r="H40" s="4">
        <v>200</v>
      </c>
      <c r="I40" s="27"/>
      <c r="J40" s="137"/>
      <c r="K40" s="135"/>
      <c r="L40" s="17"/>
      <c r="M40" s="144"/>
      <c r="N40" s="137"/>
      <c r="O40" s="165"/>
    </row>
    <row r="41" spans="1:15" ht="12.75" customHeight="1" thickBot="1" x14ac:dyDescent="0.25">
      <c r="A41" s="160"/>
      <c r="B41" s="147"/>
      <c r="C41" s="18"/>
      <c r="D41" s="24">
        <v>41933</v>
      </c>
      <c r="E41" s="3" t="s">
        <v>100</v>
      </c>
      <c r="F41" s="28" t="s">
        <v>62</v>
      </c>
      <c r="G41" s="28">
        <v>2</v>
      </c>
      <c r="H41" s="4">
        <v>150</v>
      </c>
      <c r="I41" s="27"/>
      <c r="J41" s="137"/>
      <c r="K41" s="135"/>
      <c r="L41" s="17"/>
      <c r="M41" s="144"/>
      <c r="N41" s="137"/>
      <c r="O41" s="165"/>
    </row>
    <row r="42" spans="1:15" ht="12.75" hidden="1" customHeight="1" x14ac:dyDescent="0.2">
      <c r="A42" s="160"/>
      <c r="B42" s="147"/>
      <c r="C42" s="18"/>
      <c r="D42" s="3"/>
      <c r="E42" s="3"/>
      <c r="F42" s="28"/>
      <c r="G42" s="28"/>
      <c r="H42" s="4"/>
      <c r="I42" s="27"/>
      <c r="J42" s="137"/>
      <c r="K42" s="135"/>
      <c r="L42" s="17"/>
      <c r="M42" s="144"/>
      <c r="N42" s="137"/>
      <c r="O42" s="165"/>
    </row>
    <row r="43" spans="1:15" ht="12.75" hidden="1" customHeight="1" x14ac:dyDescent="0.2">
      <c r="A43" s="160"/>
      <c r="B43" s="147"/>
      <c r="C43" s="18"/>
      <c r="D43" s="3"/>
      <c r="E43" s="3"/>
      <c r="F43" s="28"/>
      <c r="G43" s="28"/>
      <c r="H43" s="4"/>
      <c r="I43" s="27"/>
      <c r="J43" s="137"/>
      <c r="K43" s="135"/>
      <c r="L43" s="17"/>
      <c r="M43" s="144"/>
      <c r="N43" s="137"/>
      <c r="O43" s="165"/>
    </row>
    <row r="44" spans="1:15" ht="12.75" hidden="1" customHeight="1" x14ac:dyDescent="0.2">
      <c r="A44" s="161"/>
      <c r="B44" s="149"/>
      <c r="C44" s="45"/>
      <c r="D44" s="46"/>
      <c r="E44" s="46"/>
      <c r="F44" s="47"/>
      <c r="G44" s="47"/>
      <c r="H44" s="48"/>
      <c r="I44" s="49"/>
      <c r="J44" s="138"/>
      <c r="K44" s="140"/>
      <c r="L44" s="50"/>
      <c r="M44" s="146"/>
      <c r="N44" s="138"/>
      <c r="O44" s="167"/>
    </row>
    <row r="45" spans="1:15" ht="13.5" customHeight="1" x14ac:dyDescent="0.2">
      <c r="A45" s="162">
        <v>7</v>
      </c>
      <c r="B45" s="156" t="s">
        <v>49</v>
      </c>
      <c r="C45" s="84" t="s">
        <v>15</v>
      </c>
      <c r="D45" s="85">
        <v>41932</v>
      </c>
      <c r="E45" s="86" t="s">
        <v>99</v>
      </c>
      <c r="F45" s="87" t="s">
        <v>60</v>
      </c>
      <c r="G45" s="87">
        <v>2.5</v>
      </c>
      <c r="H45" s="88">
        <v>250</v>
      </c>
      <c r="I45" s="89"/>
      <c r="J45" s="153">
        <f>SUM(G45:G50)-SUM(I45:I50)</f>
        <v>10.700000000000001</v>
      </c>
      <c r="K45" s="141">
        <v>6</v>
      </c>
      <c r="L45" s="67"/>
      <c r="M45" s="150">
        <v>0.42</v>
      </c>
      <c r="N45" s="153">
        <f>J45+M45</f>
        <v>11.120000000000001</v>
      </c>
      <c r="O45" s="168">
        <v>4</v>
      </c>
    </row>
    <row r="46" spans="1:15" ht="12.75" customHeight="1" x14ac:dyDescent="0.2">
      <c r="A46" s="163"/>
      <c r="B46" s="157"/>
      <c r="C46" s="70" t="s">
        <v>24</v>
      </c>
      <c r="D46" s="71">
        <v>41932</v>
      </c>
      <c r="E46" s="32" t="s">
        <v>100</v>
      </c>
      <c r="F46" s="72" t="s">
        <v>62</v>
      </c>
      <c r="G46" s="72">
        <v>2</v>
      </c>
      <c r="H46" s="73">
        <v>150</v>
      </c>
      <c r="I46" s="74"/>
      <c r="J46" s="154"/>
      <c r="K46" s="142"/>
      <c r="L46" s="17"/>
      <c r="M46" s="151"/>
      <c r="N46" s="154"/>
      <c r="O46" s="169"/>
    </row>
    <row r="47" spans="1:15" ht="12.75" customHeight="1" x14ac:dyDescent="0.2">
      <c r="A47" s="163"/>
      <c r="B47" s="157"/>
      <c r="C47" s="70"/>
      <c r="D47" s="71">
        <v>41933</v>
      </c>
      <c r="E47" s="32" t="s">
        <v>94</v>
      </c>
      <c r="F47" s="72" t="s">
        <v>60</v>
      </c>
      <c r="G47" s="72">
        <v>3</v>
      </c>
      <c r="H47" s="73">
        <v>150</v>
      </c>
      <c r="I47" s="74"/>
      <c r="J47" s="154"/>
      <c r="K47" s="142"/>
      <c r="L47" s="17"/>
      <c r="M47" s="151"/>
      <c r="N47" s="154"/>
      <c r="O47" s="169"/>
    </row>
    <row r="48" spans="1:15" ht="12.75" customHeight="1" x14ac:dyDescent="0.2">
      <c r="A48" s="163"/>
      <c r="B48" s="157"/>
      <c r="C48" s="70"/>
      <c r="D48" s="71">
        <v>41933</v>
      </c>
      <c r="E48" s="32" t="s">
        <v>96</v>
      </c>
      <c r="F48" s="72" t="s">
        <v>62</v>
      </c>
      <c r="G48" s="72">
        <v>2</v>
      </c>
      <c r="H48" s="73">
        <v>200</v>
      </c>
      <c r="I48" s="74"/>
      <c r="J48" s="154"/>
      <c r="K48" s="142"/>
      <c r="L48" s="17"/>
      <c r="M48" s="151"/>
      <c r="N48" s="154"/>
      <c r="O48" s="169"/>
    </row>
    <row r="49" spans="1:15" ht="12.75" customHeight="1" x14ac:dyDescent="0.2">
      <c r="A49" s="163"/>
      <c r="B49" s="157"/>
      <c r="C49" s="70"/>
      <c r="D49" s="71">
        <v>41933</v>
      </c>
      <c r="E49" s="75" t="s">
        <v>104</v>
      </c>
      <c r="F49" s="72" t="s">
        <v>62</v>
      </c>
      <c r="G49" s="76">
        <v>1.8</v>
      </c>
      <c r="H49" s="77">
        <v>250</v>
      </c>
      <c r="I49" s="78">
        <v>0.6</v>
      </c>
      <c r="J49" s="154"/>
      <c r="K49" s="142"/>
      <c r="L49" s="17"/>
      <c r="M49" s="151"/>
      <c r="N49" s="154"/>
      <c r="O49" s="169"/>
    </row>
    <row r="50" spans="1:15" ht="12.75" customHeight="1" thickBot="1" x14ac:dyDescent="0.25">
      <c r="A50" s="164"/>
      <c r="B50" s="158"/>
      <c r="C50" s="79"/>
      <c r="D50" s="80"/>
      <c r="E50" s="80"/>
      <c r="F50" s="81"/>
      <c r="G50" s="81"/>
      <c r="H50" s="82"/>
      <c r="I50" s="83"/>
      <c r="J50" s="155"/>
      <c r="K50" s="143"/>
      <c r="L50" s="50"/>
      <c r="M50" s="152"/>
      <c r="N50" s="155"/>
      <c r="O50" s="170"/>
    </row>
    <row r="53" spans="1:15" s="11" customFormat="1" x14ac:dyDescent="0.2">
      <c r="B53" s="40" t="s">
        <v>116</v>
      </c>
      <c r="C53" s="40"/>
      <c r="E53" s="93"/>
      <c r="F53" s="93"/>
      <c r="G53" s="93"/>
      <c r="J53" s="93" t="s">
        <v>41</v>
      </c>
      <c r="K53" s="93"/>
      <c r="L53" s="93"/>
    </row>
    <row r="54" spans="1:15" s="11" customFormat="1" x14ac:dyDescent="0.2">
      <c r="B54" s="40"/>
      <c r="C54" s="40"/>
      <c r="E54" s="92"/>
      <c r="F54" s="92"/>
      <c r="G54" s="92"/>
      <c r="J54" s="92"/>
      <c r="K54" s="92"/>
      <c r="L54" s="92"/>
    </row>
    <row r="55" spans="1:15" s="11" customFormat="1" x14ac:dyDescent="0.2">
      <c r="B55" s="41" t="s">
        <v>117</v>
      </c>
      <c r="C55" s="41"/>
      <c r="E55" s="93"/>
      <c r="F55" s="93"/>
      <c r="G55" s="93"/>
      <c r="J55" s="93" t="s">
        <v>42</v>
      </c>
      <c r="K55" s="93"/>
      <c r="L55" s="93"/>
    </row>
  </sheetData>
  <mergeCells count="59">
    <mergeCell ref="A7:A13"/>
    <mergeCell ref="A14:A20"/>
    <mergeCell ref="A21:A28"/>
    <mergeCell ref="O45:O50"/>
    <mergeCell ref="N7:N13"/>
    <mergeCell ref="N14:N20"/>
    <mergeCell ref="N21:N28"/>
    <mergeCell ref="O21:O28"/>
    <mergeCell ref="O29:O34"/>
    <mergeCell ref="O35:O38"/>
    <mergeCell ref="O39:O44"/>
    <mergeCell ref="O7:O13"/>
    <mergeCell ref="O14:O20"/>
    <mergeCell ref="N39:N44"/>
    <mergeCell ref="N45:N50"/>
    <mergeCell ref="N35:N38"/>
    <mergeCell ref="N29:N34"/>
    <mergeCell ref="B35:B38"/>
    <mergeCell ref="B39:B44"/>
    <mergeCell ref="B14:B20"/>
    <mergeCell ref="J21:J28"/>
    <mergeCell ref="J29:J34"/>
    <mergeCell ref="E53:G53"/>
    <mergeCell ref="A29:A34"/>
    <mergeCell ref="A35:A38"/>
    <mergeCell ref="A39:A44"/>
    <mergeCell ref="A45:A50"/>
    <mergeCell ref="M45:M50"/>
    <mergeCell ref="K35:K38"/>
    <mergeCell ref="J39:J44"/>
    <mergeCell ref="K39:K44"/>
    <mergeCell ref="J45:J50"/>
    <mergeCell ref="B45:B50"/>
    <mergeCell ref="M7:M13"/>
    <mergeCell ref="M14:M20"/>
    <mergeCell ref="M21:M28"/>
    <mergeCell ref="M29:M34"/>
    <mergeCell ref="M35:M38"/>
    <mergeCell ref="M39:M44"/>
    <mergeCell ref="J35:J38"/>
    <mergeCell ref="J53:L53"/>
    <mergeCell ref="A1:L1"/>
    <mergeCell ref="A2:L2"/>
    <mergeCell ref="A3:L3"/>
    <mergeCell ref="A4:L4"/>
    <mergeCell ref="K29:K34"/>
    <mergeCell ref="B21:B28"/>
    <mergeCell ref="B29:B34"/>
    <mergeCell ref="B7:B13"/>
    <mergeCell ref="E54:G54"/>
    <mergeCell ref="J54:L54"/>
    <mergeCell ref="E55:G55"/>
    <mergeCell ref="J55:L55"/>
    <mergeCell ref="K7:K13"/>
    <mergeCell ref="J14:J20"/>
    <mergeCell ref="K14:K20"/>
    <mergeCell ref="K21:K28"/>
    <mergeCell ref="K45:K50"/>
    <mergeCell ref="J7:J13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C1" zoomScaleNormal="100" workbookViewId="0">
      <selection activeCell="G1" sqref="G1"/>
    </sheetView>
  </sheetViews>
  <sheetFormatPr defaultRowHeight="12.75" x14ac:dyDescent="0.2"/>
  <cols>
    <col min="1" max="1" width="3.85546875" customWidth="1"/>
    <col min="2" max="2" width="14" customWidth="1"/>
    <col min="3" max="3" width="19" customWidth="1"/>
    <col min="4" max="4" width="12.7109375" customWidth="1"/>
    <col min="5" max="5" width="12.140625" customWidth="1"/>
    <col min="6" max="6" width="13.7109375" customWidth="1"/>
    <col min="7" max="7" width="12.7109375" customWidth="1"/>
    <col min="8" max="8" width="8.42578125" customWidth="1"/>
    <col min="9" max="9" width="6.28515625" customWidth="1"/>
    <col min="10" max="10" width="8.28515625" customWidth="1"/>
    <col min="11" max="12" width="8.140625" customWidth="1"/>
  </cols>
  <sheetData>
    <row r="1" spans="1:7" x14ac:dyDescent="0.2">
      <c r="D1" s="23" t="s">
        <v>138</v>
      </c>
    </row>
    <row r="2" spans="1:7" x14ac:dyDescent="0.2">
      <c r="D2" s="7" t="s">
        <v>105</v>
      </c>
    </row>
    <row r="3" spans="1:7" x14ac:dyDescent="0.2">
      <c r="D3" s="7" t="s">
        <v>39</v>
      </c>
    </row>
    <row r="5" spans="1:7" ht="1.5" customHeight="1" thickBot="1" x14ac:dyDescent="0.25"/>
    <row r="6" spans="1:7" s="6" customFormat="1" ht="56.25" customHeight="1" thickBot="1" x14ac:dyDescent="0.25">
      <c r="A6" s="54" t="s">
        <v>2</v>
      </c>
      <c r="B6" s="55" t="s">
        <v>1</v>
      </c>
      <c r="C6" s="55" t="s">
        <v>106</v>
      </c>
      <c r="D6" s="57" t="s">
        <v>136</v>
      </c>
      <c r="E6" s="55" t="s">
        <v>130</v>
      </c>
      <c r="F6" s="55" t="s">
        <v>132</v>
      </c>
      <c r="G6" s="58" t="s">
        <v>137</v>
      </c>
    </row>
    <row r="7" spans="1:7" ht="12.75" customHeight="1" x14ac:dyDescent="0.2">
      <c r="A7" s="160">
        <v>1</v>
      </c>
      <c r="B7" s="175" t="s">
        <v>50</v>
      </c>
      <c r="C7" s="18" t="s">
        <v>26</v>
      </c>
      <c r="D7" s="144">
        <v>2</v>
      </c>
      <c r="E7" s="137">
        <v>17.600000000000001</v>
      </c>
      <c r="F7" s="171">
        <v>19.600000000000001</v>
      </c>
      <c r="G7" s="165">
        <v>1</v>
      </c>
    </row>
    <row r="8" spans="1:7" ht="12.75" customHeight="1" x14ac:dyDescent="0.2">
      <c r="A8" s="160"/>
      <c r="B8" s="175"/>
      <c r="C8" s="18" t="s">
        <v>27</v>
      </c>
      <c r="D8" s="144"/>
      <c r="E8" s="137"/>
      <c r="F8" s="172"/>
      <c r="G8" s="165"/>
    </row>
    <row r="9" spans="1:7" ht="12.75" customHeight="1" thickBot="1" x14ac:dyDescent="0.25">
      <c r="A9" s="160"/>
      <c r="B9" s="175"/>
      <c r="C9" s="19"/>
      <c r="D9" s="144"/>
      <c r="E9" s="137"/>
      <c r="F9" s="172"/>
      <c r="G9" s="165"/>
    </row>
    <row r="10" spans="1:7" ht="12.75" hidden="1" customHeight="1" x14ac:dyDescent="0.2">
      <c r="A10" s="160"/>
      <c r="B10" s="175"/>
      <c r="C10" s="18"/>
      <c r="D10" s="144"/>
      <c r="E10" s="137"/>
      <c r="F10" s="173"/>
      <c r="G10" s="165"/>
    </row>
    <row r="11" spans="1:7" ht="12.75" customHeight="1" x14ac:dyDescent="0.2">
      <c r="A11" s="159">
        <v>2</v>
      </c>
      <c r="B11" s="174" t="s">
        <v>46</v>
      </c>
      <c r="C11" s="61" t="s">
        <v>21</v>
      </c>
      <c r="D11" s="145">
        <v>1.89</v>
      </c>
      <c r="E11" s="136">
        <v>15.7</v>
      </c>
      <c r="F11" s="171">
        <v>17.59</v>
      </c>
      <c r="G11" s="166">
        <v>2</v>
      </c>
    </row>
    <row r="12" spans="1:7" ht="12.75" customHeight="1" x14ac:dyDescent="0.2">
      <c r="A12" s="160"/>
      <c r="B12" s="175"/>
      <c r="C12" s="18" t="s">
        <v>22</v>
      </c>
      <c r="D12" s="144"/>
      <c r="E12" s="137"/>
      <c r="F12" s="172"/>
      <c r="G12" s="165"/>
    </row>
    <row r="13" spans="1:7" ht="12.75" hidden="1" customHeight="1" x14ac:dyDescent="0.2">
      <c r="A13" s="160"/>
      <c r="B13" s="175"/>
      <c r="C13" s="19"/>
      <c r="D13" s="144"/>
      <c r="E13" s="137"/>
      <c r="F13" s="172"/>
      <c r="G13" s="165"/>
    </row>
    <row r="14" spans="1:7" ht="12.75" customHeight="1" thickBot="1" x14ac:dyDescent="0.25">
      <c r="A14" s="161"/>
      <c r="B14" s="176"/>
      <c r="C14" s="45"/>
      <c r="D14" s="146"/>
      <c r="E14" s="138"/>
      <c r="F14" s="173"/>
      <c r="G14" s="167"/>
    </row>
    <row r="15" spans="1:7" ht="12.75" customHeight="1" x14ac:dyDescent="0.2">
      <c r="A15" s="160">
        <v>3</v>
      </c>
      <c r="B15" s="175" t="s">
        <v>20</v>
      </c>
      <c r="C15" s="18" t="s">
        <v>18</v>
      </c>
      <c r="D15" s="144">
        <v>1.18</v>
      </c>
      <c r="E15" s="137">
        <v>15.2</v>
      </c>
      <c r="F15" s="171">
        <v>16.38</v>
      </c>
      <c r="G15" s="165">
        <v>3</v>
      </c>
    </row>
    <row r="16" spans="1:7" ht="12.75" customHeight="1" x14ac:dyDescent="0.2">
      <c r="A16" s="160"/>
      <c r="B16" s="175"/>
      <c r="C16" s="18" t="s">
        <v>17</v>
      </c>
      <c r="D16" s="144"/>
      <c r="E16" s="137"/>
      <c r="F16" s="172"/>
      <c r="G16" s="165"/>
    </row>
    <row r="17" spans="1:7" ht="12.75" customHeight="1" thickBot="1" x14ac:dyDescent="0.25">
      <c r="A17" s="160"/>
      <c r="B17" s="175"/>
      <c r="C17" s="19"/>
      <c r="D17" s="144"/>
      <c r="E17" s="137"/>
      <c r="F17" s="172"/>
      <c r="G17" s="165"/>
    </row>
    <row r="18" spans="1:7" ht="12.75" hidden="1" customHeight="1" x14ac:dyDescent="0.2">
      <c r="A18" s="160"/>
      <c r="B18" s="175"/>
      <c r="C18" s="18"/>
      <c r="D18" s="144"/>
      <c r="E18" s="137"/>
      <c r="F18" s="172"/>
      <c r="G18" s="165"/>
    </row>
    <row r="19" spans="1:7" ht="12.75" hidden="1" customHeight="1" x14ac:dyDescent="0.2">
      <c r="A19" s="160"/>
      <c r="B19" s="175"/>
      <c r="C19" s="18"/>
      <c r="D19" s="144"/>
      <c r="E19" s="137"/>
      <c r="F19" s="173"/>
      <c r="G19" s="165"/>
    </row>
    <row r="20" spans="1:7" ht="13.5" customHeight="1" x14ac:dyDescent="0.2">
      <c r="A20" s="162">
        <v>7</v>
      </c>
      <c r="B20" s="174" t="s">
        <v>49</v>
      </c>
      <c r="C20" s="84" t="s">
        <v>15</v>
      </c>
      <c r="D20" s="153">
        <v>0.42</v>
      </c>
      <c r="E20" s="153">
        <v>10.700000000000001</v>
      </c>
      <c r="F20" s="171">
        <v>11.120000000000001</v>
      </c>
      <c r="G20" s="168">
        <v>4</v>
      </c>
    </row>
    <row r="21" spans="1:7" ht="12.75" customHeight="1" x14ac:dyDescent="0.2">
      <c r="A21" s="163"/>
      <c r="B21" s="175"/>
      <c r="C21" s="70" t="s">
        <v>24</v>
      </c>
      <c r="D21" s="154"/>
      <c r="E21" s="154"/>
      <c r="F21" s="172"/>
      <c r="G21" s="169"/>
    </row>
    <row r="22" spans="1:7" ht="12.75" hidden="1" customHeight="1" thickBot="1" x14ac:dyDescent="0.25">
      <c r="A22" s="163"/>
      <c r="B22" s="175"/>
      <c r="C22" s="79"/>
      <c r="D22" s="154"/>
      <c r="E22" s="154"/>
      <c r="F22" s="172"/>
      <c r="G22" s="169"/>
    </row>
    <row r="23" spans="1:7" ht="12.75" hidden="1" customHeight="1" x14ac:dyDescent="0.2">
      <c r="A23" s="163"/>
      <c r="B23" s="175"/>
      <c r="C23" s="90"/>
      <c r="D23" s="154"/>
      <c r="E23" s="154"/>
      <c r="F23" s="172"/>
      <c r="G23" s="169"/>
    </row>
    <row r="24" spans="1:7" ht="12.75" hidden="1" customHeight="1" x14ac:dyDescent="0.2">
      <c r="A24" s="163"/>
      <c r="B24" s="175"/>
      <c r="C24" s="90"/>
      <c r="D24" s="154"/>
      <c r="E24" s="154"/>
      <c r="F24" s="172"/>
      <c r="G24" s="169"/>
    </row>
    <row r="25" spans="1:7" ht="12.75" customHeight="1" thickBot="1" x14ac:dyDescent="0.25">
      <c r="A25" s="164"/>
      <c r="B25" s="176"/>
      <c r="C25" s="91"/>
      <c r="D25" s="155"/>
      <c r="E25" s="155"/>
      <c r="F25" s="173"/>
      <c r="G25" s="170"/>
    </row>
    <row r="26" spans="1:7" ht="12.75" customHeight="1" x14ac:dyDescent="0.2">
      <c r="A26" s="159">
        <v>4</v>
      </c>
      <c r="B26" s="174" t="s">
        <v>31</v>
      </c>
      <c r="C26" s="61" t="s">
        <v>33</v>
      </c>
      <c r="D26" s="145">
        <v>1.1499999999999999</v>
      </c>
      <c r="E26" s="136">
        <v>7.7000000000000011</v>
      </c>
      <c r="F26" s="171">
        <v>8.8500000000000014</v>
      </c>
      <c r="G26" s="166">
        <v>5</v>
      </c>
    </row>
    <row r="27" spans="1:7" ht="12.75" customHeight="1" x14ac:dyDescent="0.2">
      <c r="A27" s="160"/>
      <c r="B27" s="175"/>
      <c r="C27" s="18" t="s">
        <v>32</v>
      </c>
      <c r="D27" s="144"/>
      <c r="E27" s="137"/>
      <c r="F27" s="172"/>
      <c r="G27" s="165"/>
    </row>
    <row r="28" spans="1:7" ht="12.75" customHeight="1" thickBot="1" x14ac:dyDescent="0.25">
      <c r="A28" s="160"/>
      <c r="B28" s="175"/>
      <c r="C28" s="18"/>
      <c r="D28" s="144"/>
      <c r="E28" s="137"/>
      <c r="F28" s="172"/>
      <c r="G28" s="165"/>
    </row>
    <row r="29" spans="1:7" ht="12.75" hidden="1" customHeight="1" x14ac:dyDescent="0.2">
      <c r="A29" s="160"/>
      <c r="B29" s="175"/>
      <c r="C29" s="18"/>
      <c r="D29" s="144"/>
      <c r="E29" s="137"/>
      <c r="F29" s="172"/>
      <c r="G29" s="165"/>
    </row>
    <row r="30" spans="1:7" ht="12.75" hidden="1" customHeight="1" x14ac:dyDescent="0.2">
      <c r="A30" s="161"/>
      <c r="B30" s="176"/>
      <c r="C30" s="45"/>
      <c r="D30" s="146"/>
      <c r="E30" s="138"/>
      <c r="F30" s="173"/>
      <c r="G30" s="167"/>
    </row>
    <row r="31" spans="1:7" ht="12.75" customHeight="1" x14ac:dyDescent="0.2">
      <c r="A31" s="159">
        <v>5</v>
      </c>
      <c r="B31" s="174" t="s">
        <v>47</v>
      </c>
      <c r="C31" s="61" t="s">
        <v>35</v>
      </c>
      <c r="D31" s="145">
        <v>0.92</v>
      </c>
      <c r="E31" s="136">
        <v>6.8</v>
      </c>
      <c r="F31" s="171">
        <v>7.72</v>
      </c>
      <c r="G31" s="166">
        <v>6</v>
      </c>
    </row>
    <row r="32" spans="1:7" ht="12.75" customHeight="1" x14ac:dyDescent="0.2">
      <c r="A32" s="160"/>
      <c r="B32" s="175"/>
      <c r="C32" s="18" t="s">
        <v>34</v>
      </c>
      <c r="D32" s="144"/>
      <c r="E32" s="137"/>
      <c r="F32" s="172"/>
      <c r="G32" s="165"/>
    </row>
    <row r="33" spans="1:7" ht="12.75" customHeight="1" thickBot="1" x14ac:dyDescent="0.25">
      <c r="A33" s="160"/>
      <c r="B33" s="175"/>
      <c r="C33" s="18"/>
      <c r="D33" s="144"/>
      <c r="E33" s="137"/>
      <c r="F33" s="172"/>
      <c r="G33" s="165"/>
    </row>
    <row r="34" spans="1:7" ht="12.75" hidden="1" customHeight="1" x14ac:dyDescent="0.2">
      <c r="A34" s="161"/>
      <c r="B34" s="176"/>
      <c r="C34" s="45"/>
      <c r="D34" s="146"/>
      <c r="E34" s="138"/>
      <c r="F34" s="173"/>
      <c r="G34" s="167"/>
    </row>
    <row r="35" spans="1:7" ht="12.75" customHeight="1" x14ac:dyDescent="0.2">
      <c r="A35" s="159">
        <v>6</v>
      </c>
      <c r="B35" s="174" t="s">
        <v>48</v>
      </c>
      <c r="C35" s="61" t="s">
        <v>29</v>
      </c>
      <c r="D35" s="145">
        <v>0.8</v>
      </c>
      <c r="E35" s="136">
        <v>6.7</v>
      </c>
      <c r="F35" s="171">
        <v>7.5</v>
      </c>
      <c r="G35" s="166">
        <v>7</v>
      </c>
    </row>
    <row r="36" spans="1:7" ht="12.75" customHeight="1" x14ac:dyDescent="0.2">
      <c r="A36" s="160"/>
      <c r="B36" s="175"/>
      <c r="C36" s="18" t="s">
        <v>30</v>
      </c>
      <c r="D36" s="144"/>
      <c r="E36" s="137"/>
      <c r="F36" s="172"/>
      <c r="G36" s="165"/>
    </row>
    <row r="37" spans="1:7" ht="12.75" hidden="1" customHeight="1" x14ac:dyDescent="0.2">
      <c r="A37" s="160"/>
      <c r="B37" s="175"/>
      <c r="C37" s="18"/>
      <c r="D37" s="144"/>
      <c r="E37" s="137"/>
      <c r="F37" s="172"/>
      <c r="G37" s="165"/>
    </row>
    <row r="38" spans="1:7" ht="12.75" hidden="1" customHeight="1" x14ac:dyDescent="0.2">
      <c r="A38" s="160"/>
      <c r="B38" s="175"/>
      <c r="C38" s="18"/>
      <c r="D38" s="144"/>
      <c r="E38" s="137"/>
      <c r="F38" s="172"/>
      <c r="G38" s="165"/>
    </row>
    <row r="39" spans="1:7" ht="12.75" hidden="1" customHeight="1" x14ac:dyDescent="0.2">
      <c r="A39" s="160"/>
      <c r="B39" s="175"/>
      <c r="C39" s="18"/>
      <c r="D39" s="144"/>
      <c r="E39" s="137"/>
      <c r="F39" s="172"/>
      <c r="G39" s="165"/>
    </row>
    <row r="40" spans="1:7" ht="12.75" customHeight="1" thickBot="1" x14ac:dyDescent="0.25">
      <c r="A40" s="161"/>
      <c r="B40" s="176"/>
      <c r="C40" s="45"/>
      <c r="D40" s="146"/>
      <c r="E40" s="138"/>
      <c r="F40" s="173"/>
      <c r="G40" s="167"/>
    </row>
    <row r="41" spans="1:7" x14ac:dyDescent="0.2">
      <c r="C41" s="40"/>
    </row>
    <row r="42" spans="1:7" x14ac:dyDescent="0.2">
      <c r="C42" s="41"/>
    </row>
    <row r="43" spans="1:7" s="11" customFormat="1" x14ac:dyDescent="0.2">
      <c r="B43" s="40" t="s">
        <v>116</v>
      </c>
      <c r="C43"/>
      <c r="D43" s="12"/>
      <c r="E43" s="12"/>
      <c r="F43" s="11" t="s">
        <v>139</v>
      </c>
    </row>
    <row r="44" spans="1:7" s="11" customFormat="1" x14ac:dyDescent="0.2">
      <c r="B44" s="40"/>
      <c r="C44"/>
    </row>
    <row r="45" spans="1:7" s="11" customFormat="1" x14ac:dyDescent="0.2">
      <c r="B45" s="41" t="s">
        <v>117</v>
      </c>
      <c r="C45"/>
      <c r="D45" s="12"/>
      <c r="E45" s="12"/>
      <c r="F45" s="11" t="s">
        <v>140</v>
      </c>
    </row>
  </sheetData>
  <mergeCells count="42">
    <mergeCell ref="G7:G10"/>
    <mergeCell ref="A11:A14"/>
    <mergeCell ref="B11:B14"/>
    <mergeCell ref="E11:E14"/>
    <mergeCell ref="D11:D14"/>
    <mergeCell ref="F11:F14"/>
    <mergeCell ref="G11:G14"/>
    <mergeCell ref="A7:A10"/>
    <mergeCell ref="B7:B10"/>
    <mergeCell ref="E7:E10"/>
    <mergeCell ref="A15:A19"/>
    <mergeCell ref="B15:B19"/>
    <mergeCell ref="E15:E19"/>
    <mergeCell ref="D15:D19"/>
    <mergeCell ref="D7:D10"/>
    <mergeCell ref="F7:F10"/>
    <mergeCell ref="E31:E34"/>
    <mergeCell ref="D31:D34"/>
    <mergeCell ref="G15:G19"/>
    <mergeCell ref="A26:A30"/>
    <mergeCell ref="B26:B30"/>
    <mergeCell ref="E26:E30"/>
    <mergeCell ref="D26:D30"/>
    <mergeCell ref="F26:F30"/>
    <mergeCell ref="G26:G30"/>
    <mergeCell ref="F15:F19"/>
    <mergeCell ref="G31:G34"/>
    <mergeCell ref="A35:A40"/>
    <mergeCell ref="B35:B40"/>
    <mergeCell ref="E35:E40"/>
    <mergeCell ref="D35:D40"/>
    <mergeCell ref="F35:F40"/>
    <mergeCell ref="G35:G40"/>
    <mergeCell ref="F31:F34"/>
    <mergeCell ref="A31:A34"/>
    <mergeCell ref="B31:B34"/>
    <mergeCell ref="G20:G25"/>
    <mergeCell ref="F20:F25"/>
    <mergeCell ref="A20:A25"/>
    <mergeCell ref="B20:B25"/>
    <mergeCell ref="E20:E25"/>
    <mergeCell ref="D20:D25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7" sqref="C7"/>
    </sheetView>
  </sheetViews>
  <sheetFormatPr defaultRowHeight="12.75" x14ac:dyDescent="0.2"/>
  <cols>
    <col min="1" max="1" width="4" customWidth="1"/>
    <col min="2" max="2" width="30.28515625" customWidth="1"/>
    <col min="3" max="3" width="34.140625" customWidth="1"/>
    <col min="4" max="4" width="12.85546875" customWidth="1"/>
    <col min="5" max="5" width="9.85546875" customWidth="1"/>
    <col min="6" max="6" width="11" customWidth="1"/>
    <col min="7" max="7" width="12.85546875" customWidth="1"/>
    <col min="8" max="8" width="42.42578125" customWidth="1"/>
  </cols>
  <sheetData>
    <row r="1" spans="1:8" x14ac:dyDescent="0.2">
      <c r="D1" s="23" t="s">
        <v>91</v>
      </c>
    </row>
    <row r="3" spans="1:8" ht="15.75" x14ac:dyDescent="0.2">
      <c r="A3" s="180" t="s">
        <v>51</v>
      </c>
      <c r="B3" s="180" t="s">
        <v>52</v>
      </c>
      <c r="C3" s="180" t="s">
        <v>7</v>
      </c>
      <c r="D3" s="20" t="s">
        <v>53</v>
      </c>
      <c r="E3" s="20"/>
      <c r="F3" s="20"/>
      <c r="G3" s="20"/>
      <c r="H3" s="20"/>
    </row>
    <row r="4" spans="1:8" ht="15.75" x14ac:dyDescent="0.2">
      <c r="A4" s="180"/>
      <c r="B4" s="180"/>
      <c r="C4" s="180"/>
      <c r="D4" s="20" t="s">
        <v>54</v>
      </c>
      <c r="E4" s="20" t="s">
        <v>55</v>
      </c>
      <c r="F4" s="20" t="s">
        <v>56</v>
      </c>
      <c r="G4" s="20" t="s">
        <v>57</v>
      </c>
      <c r="H4" s="20" t="s">
        <v>58</v>
      </c>
    </row>
    <row r="5" spans="1:8" x14ac:dyDescent="0.2">
      <c r="A5" s="177">
        <v>1</v>
      </c>
      <c r="B5" s="177" t="s">
        <v>59</v>
      </c>
      <c r="C5" s="177" t="s">
        <v>89</v>
      </c>
      <c r="D5" s="178" t="s">
        <v>60</v>
      </c>
      <c r="E5" s="178">
        <v>250</v>
      </c>
      <c r="F5" s="179">
        <v>3</v>
      </c>
      <c r="G5" s="177" t="s">
        <v>61</v>
      </c>
      <c r="H5" s="177"/>
    </row>
    <row r="6" spans="1:8" x14ac:dyDescent="0.2">
      <c r="A6" s="177"/>
      <c r="B6" s="177"/>
      <c r="C6" s="177"/>
      <c r="D6" s="178"/>
      <c r="E6" s="178"/>
      <c r="F6" s="179"/>
      <c r="G6" s="177"/>
      <c r="H6" s="177"/>
    </row>
    <row r="7" spans="1:8" ht="15.75" x14ac:dyDescent="0.2">
      <c r="A7" s="21">
        <v>2</v>
      </c>
      <c r="B7" s="21" t="s">
        <v>59</v>
      </c>
      <c r="C7" s="21" t="s">
        <v>90</v>
      </c>
      <c r="D7" s="22" t="s">
        <v>62</v>
      </c>
      <c r="E7" s="22">
        <v>250</v>
      </c>
      <c r="F7" s="26">
        <v>1.8</v>
      </c>
      <c r="G7" s="21" t="s">
        <v>63</v>
      </c>
      <c r="H7" s="21"/>
    </row>
    <row r="8" spans="1:8" ht="15.75" x14ac:dyDescent="0.2">
      <c r="A8" s="21">
        <v>3</v>
      </c>
      <c r="B8" s="21" t="s">
        <v>59</v>
      </c>
      <c r="C8" s="21" t="s">
        <v>64</v>
      </c>
      <c r="D8" s="22" t="s">
        <v>60</v>
      </c>
      <c r="E8" s="22">
        <v>250</v>
      </c>
      <c r="F8" s="26">
        <v>2.7</v>
      </c>
      <c r="G8" s="21" t="s">
        <v>63</v>
      </c>
      <c r="H8" s="21"/>
    </row>
    <row r="9" spans="1:8" ht="15.75" x14ac:dyDescent="0.2">
      <c r="A9" s="21">
        <v>4</v>
      </c>
      <c r="B9" s="21" t="s">
        <v>59</v>
      </c>
      <c r="C9" s="21" t="s">
        <v>65</v>
      </c>
      <c r="D9" s="22" t="s">
        <v>60</v>
      </c>
      <c r="E9" s="22">
        <v>240</v>
      </c>
      <c r="F9" s="26">
        <v>3</v>
      </c>
      <c r="G9" s="21" t="s">
        <v>66</v>
      </c>
      <c r="H9" s="21"/>
    </row>
    <row r="10" spans="1:8" ht="15.75" x14ac:dyDescent="0.2">
      <c r="A10" s="21">
        <v>5</v>
      </c>
      <c r="B10" s="21" t="s">
        <v>59</v>
      </c>
      <c r="C10" s="21" t="s">
        <v>67</v>
      </c>
      <c r="D10" s="22" t="s">
        <v>60</v>
      </c>
      <c r="E10" s="22">
        <v>250</v>
      </c>
      <c r="F10" s="26">
        <v>2.5</v>
      </c>
      <c r="G10" s="21" t="s">
        <v>61</v>
      </c>
      <c r="H10" s="21"/>
    </row>
    <row r="11" spans="1:8" ht="16.5" customHeight="1" x14ac:dyDescent="0.2">
      <c r="A11" s="21">
        <v>6</v>
      </c>
      <c r="B11" s="21" t="s">
        <v>68</v>
      </c>
      <c r="C11" s="21" t="s">
        <v>69</v>
      </c>
      <c r="D11" s="22" t="s">
        <v>70</v>
      </c>
      <c r="E11" s="22">
        <v>400</v>
      </c>
      <c r="F11" s="26">
        <v>5</v>
      </c>
      <c r="G11" s="21" t="s">
        <v>71</v>
      </c>
      <c r="H11" s="21" t="s">
        <v>72</v>
      </c>
    </row>
    <row r="12" spans="1:8" ht="15" customHeight="1" x14ac:dyDescent="0.2">
      <c r="A12" s="21">
        <v>7</v>
      </c>
      <c r="B12" s="21" t="s">
        <v>68</v>
      </c>
      <c r="C12" s="21" t="s">
        <v>73</v>
      </c>
      <c r="D12" s="22" t="s">
        <v>70</v>
      </c>
      <c r="E12" s="22">
        <v>400</v>
      </c>
      <c r="F12" s="26">
        <v>4.5</v>
      </c>
      <c r="G12" s="21" t="s">
        <v>74</v>
      </c>
      <c r="H12" s="21" t="s">
        <v>75</v>
      </c>
    </row>
    <row r="13" spans="1:8" ht="51" customHeight="1" x14ac:dyDescent="0.2">
      <c r="A13" s="21">
        <v>10</v>
      </c>
      <c r="B13" s="21" t="s">
        <v>76</v>
      </c>
      <c r="C13" s="21" t="s">
        <v>77</v>
      </c>
      <c r="D13" s="22" t="s">
        <v>70</v>
      </c>
      <c r="E13" s="22">
        <v>400</v>
      </c>
      <c r="F13" s="26">
        <v>4.8</v>
      </c>
      <c r="G13" s="21" t="s">
        <v>74</v>
      </c>
      <c r="H13" s="21" t="s">
        <v>78</v>
      </c>
    </row>
    <row r="14" spans="1:8" ht="54" customHeight="1" x14ac:dyDescent="0.2">
      <c r="A14" s="21">
        <v>11</v>
      </c>
      <c r="B14" s="21" t="s">
        <v>76</v>
      </c>
      <c r="C14" s="21" t="s">
        <v>79</v>
      </c>
      <c r="D14" s="22" t="s">
        <v>62</v>
      </c>
      <c r="E14" s="22">
        <v>400</v>
      </c>
      <c r="F14" s="26">
        <v>2.8</v>
      </c>
      <c r="G14" s="21" t="s">
        <v>61</v>
      </c>
      <c r="H14" s="21" t="s">
        <v>78</v>
      </c>
    </row>
    <row r="15" spans="1:8" ht="17.25" customHeight="1" x14ac:dyDescent="0.2">
      <c r="A15" s="21">
        <v>13</v>
      </c>
      <c r="B15" s="21" t="s">
        <v>76</v>
      </c>
      <c r="C15" s="21" t="s">
        <v>80</v>
      </c>
      <c r="D15" s="22" t="s">
        <v>70</v>
      </c>
      <c r="E15" s="22">
        <v>400</v>
      </c>
      <c r="F15" s="26">
        <v>5.3</v>
      </c>
      <c r="G15" s="21" t="s">
        <v>81</v>
      </c>
      <c r="H15" s="21"/>
    </row>
    <row r="16" spans="1:8" ht="16.5" customHeight="1" x14ac:dyDescent="0.2">
      <c r="A16" s="21">
        <v>14</v>
      </c>
      <c r="B16" s="21" t="s">
        <v>82</v>
      </c>
      <c r="C16" s="21" t="s">
        <v>83</v>
      </c>
      <c r="D16" s="22" t="s">
        <v>60</v>
      </c>
      <c r="E16" s="22">
        <v>300</v>
      </c>
      <c r="F16" s="26">
        <v>3.1</v>
      </c>
      <c r="G16" s="21" t="s">
        <v>84</v>
      </c>
      <c r="H16" s="21"/>
    </row>
    <row r="17" spans="1:8" x14ac:dyDescent="0.2">
      <c r="A17" s="177">
        <v>20</v>
      </c>
      <c r="B17" s="177" t="s">
        <v>85</v>
      </c>
      <c r="C17" s="177" t="s">
        <v>86</v>
      </c>
      <c r="D17" s="178" t="s">
        <v>62</v>
      </c>
      <c r="E17" s="178">
        <v>200</v>
      </c>
      <c r="F17" s="179">
        <v>2</v>
      </c>
      <c r="G17" s="177"/>
      <c r="H17" s="177"/>
    </row>
    <row r="18" spans="1:8" ht="2.25" customHeight="1" x14ac:dyDescent="0.2">
      <c r="A18" s="177"/>
      <c r="B18" s="177"/>
      <c r="C18" s="177"/>
      <c r="D18" s="178"/>
      <c r="E18" s="178"/>
      <c r="F18" s="179"/>
      <c r="G18" s="177"/>
      <c r="H18" s="177"/>
    </row>
    <row r="19" spans="1:8" ht="15.75" x14ac:dyDescent="0.2">
      <c r="A19" s="21">
        <v>21</v>
      </c>
      <c r="B19" s="21" t="s">
        <v>85</v>
      </c>
      <c r="C19" s="21" t="s">
        <v>87</v>
      </c>
      <c r="D19" s="22" t="s">
        <v>62</v>
      </c>
      <c r="E19" s="22">
        <v>150</v>
      </c>
      <c r="F19" s="26">
        <v>2</v>
      </c>
      <c r="G19" s="21"/>
      <c r="H19" s="21"/>
    </row>
    <row r="20" spans="1:8" ht="15.75" x14ac:dyDescent="0.2">
      <c r="A20" s="21">
        <v>22</v>
      </c>
      <c r="B20" s="21" t="s">
        <v>85</v>
      </c>
      <c r="C20" s="21" t="s">
        <v>88</v>
      </c>
      <c r="D20" s="22" t="s">
        <v>60</v>
      </c>
      <c r="E20" s="22">
        <v>150</v>
      </c>
      <c r="F20" s="26">
        <v>3</v>
      </c>
      <c r="G20" s="21"/>
      <c r="H20" s="21"/>
    </row>
  </sheetData>
  <mergeCells count="19">
    <mergeCell ref="A3:A4"/>
    <mergeCell ref="B3:B4"/>
    <mergeCell ref="C3:C4"/>
    <mergeCell ref="A5:A6"/>
    <mergeCell ref="B5:B6"/>
    <mergeCell ref="F17:F18"/>
    <mergeCell ref="C5:C6"/>
    <mergeCell ref="A17:A18"/>
    <mergeCell ref="B17:B18"/>
    <mergeCell ref="C17:C18"/>
    <mergeCell ref="G17:G18"/>
    <mergeCell ref="H17:H18"/>
    <mergeCell ref="D5:D6"/>
    <mergeCell ref="E5:E6"/>
    <mergeCell ref="F5:F6"/>
    <mergeCell ref="G5:G6"/>
    <mergeCell ref="H5:H6"/>
    <mergeCell ref="D17:D18"/>
    <mergeCell ref="E17:E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мандатная</vt:lpstr>
      <vt:lpstr>прот_эт1</vt:lpstr>
      <vt:lpstr>прот_эт2</vt:lpstr>
      <vt:lpstr>прот_итог</vt:lpstr>
      <vt:lpstr>рейтинг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</dc:creator>
  <cp:lastModifiedBy>Гена</cp:lastModifiedBy>
  <dcterms:created xsi:type="dcterms:W3CDTF">2011-10-02T18:58:20Z</dcterms:created>
  <dcterms:modified xsi:type="dcterms:W3CDTF">2014-10-22T12:47:49Z</dcterms:modified>
</cp:coreProperties>
</file>